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9"/>
  </bookViews>
  <sheets>
    <sheet name="0611010" sheetId="1" r:id="rId1"/>
    <sheet name="0611020" sheetId="2" r:id="rId2"/>
    <sheet name="0611090" sheetId="3" r:id="rId3"/>
    <sheet name="0611161" sheetId="4" r:id="rId4"/>
    <sheet name="0611150" sheetId="5" r:id="rId5"/>
    <sheet name="0611162" sheetId="6" r:id="rId6"/>
    <sheet name="0613140" sheetId="7" r:id="rId7"/>
    <sheet name="0615031" sheetId="8" r:id="rId8"/>
    <sheet name="0617321" sheetId="9" r:id="rId9"/>
    <sheet name="610160" sheetId="10" r:id="rId10"/>
    <sheet name="        " sheetId="11" r:id="rId11"/>
    <sheet name="Лист11" sheetId="12" r:id="rId12"/>
    <sheet name="Лист10" sheetId="13" r:id="rId13"/>
    <sheet name="Лист9" sheetId="14" r:id="rId14"/>
    <sheet name="Лист8" sheetId="15" r:id="rId15"/>
    <sheet name="Лист7" sheetId="16" r:id="rId16"/>
  </sheets>
  <definedNames>
    <definedName name="_xlnm.Print_Area" localSheetId="0">'0611010'!$A$1:$O$29</definedName>
    <definedName name="_xlnm.Print_Area" localSheetId="1">'0611020'!$A$1:$O$28</definedName>
    <definedName name="_xlnm.Print_Area" localSheetId="2">'0611090'!$A$1:$O$27</definedName>
    <definedName name="_xlnm.Print_Area" localSheetId="4">'0611150'!$A$1:$O$30</definedName>
    <definedName name="_xlnm.Print_Area" localSheetId="3">'0611161'!$A$1:$O$29</definedName>
    <definedName name="_xlnm.Print_Area" localSheetId="5">'0611162'!$A$1:$O$28</definedName>
    <definedName name="_xlnm.Print_Area" localSheetId="6">'0613140'!$A$1:$O$27</definedName>
    <definedName name="_xlnm.Print_Area" localSheetId="7">'0615031'!$A$1:$O$29</definedName>
    <definedName name="_xlnm.Print_Area" localSheetId="8">'0617321'!$A$1:$O$29</definedName>
    <definedName name="_xlnm.Print_Area" localSheetId="9">'610160'!$A$1:$O$29</definedName>
  </definedNames>
  <calcPr fullCalcOnLoad="1"/>
</workbook>
</file>

<file path=xl/sharedStrings.xml><?xml version="1.0" encoding="utf-8"?>
<sst xmlns="http://schemas.openxmlformats.org/spreadsheetml/2006/main" count="466" uniqueCount="47">
  <si>
    <t>КЕКВ</t>
  </si>
  <si>
    <t>Загальний фонд</t>
  </si>
  <si>
    <t>Спеціальний фонд</t>
  </si>
  <si>
    <t>Заробітна плата</t>
  </si>
  <si>
    <t>Нарахування на заробітну плату</t>
  </si>
  <si>
    <t>Придбання товарів і послуг</t>
  </si>
  <si>
    <t>Предмети, матеріали, обладнання та інвентар, у тому числі м"який інвентар обмундирування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</si>
  <si>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</si>
  <si>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</si>
  <si>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</si>
  <si>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</si>
  <si>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</si>
  <si>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</si>
  <si>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</si>
  <si>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</si>
  <si>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</si>
  <si>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</si>
  <si>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</si>
  <si>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трансферти населенню</t>
  </si>
  <si>
    <t>Придбання обладнання і предметів довгострокового користування</t>
  </si>
  <si>
    <t>Капітальний ремонт інших об"єктів</t>
  </si>
  <si>
    <t>Оплата інших комунальних послуг</t>
  </si>
  <si>
    <t>Виконання бюджету у 2016 р.    тис. грн.</t>
  </si>
  <si>
    <t>Виконання бюджету у 2017 р.          тис. грн.</t>
  </si>
  <si>
    <t>План на 2017 р.      тис. грн.</t>
  </si>
  <si>
    <t>КПКВК</t>
  </si>
  <si>
    <t>Всього по КПКВК</t>
  </si>
  <si>
    <t>Уточнений план на 2017 р.     тис. грн.</t>
  </si>
  <si>
    <t xml:space="preserve">Порівняльне виконання бюджету у 2016-2017 рр.                       % </t>
  </si>
  <si>
    <t>Виконання бюджету за 2017 р.            %</t>
  </si>
  <si>
    <t>Аналіз виконання бюджету за 2018 рік</t>
  </si>
  <si>
    <t>Виконання бюджету у 2017 р.    тис. грн.</t>
  </si>
  <si>
    <t>План на 2018 р.      тис. грн.</t>
  </si>
  <si>
    <t>Уточнений план на      2018 р.     тис. грн.</t>
  </si>
  <si>
    <t>Виконання бюджету у 2018 р.          тис. грн.</t>
  </si>
  <si>
    <t>Виконання бюджету за 2018р.            %</t>
  </si>
  <si>
    <t xml:space="preserve">Порівняльне виконання бюджету у 2017-2018 рр.                       % </t>
  </si>
  <si>
    <t>Уточнений план на 2018 р.     тис. грн.</t>
  </si>
  <si>
    <t>Виконання бюджету за 2018 р.            %</t>
  </si>
  <si>
    <r>
      <t>Капітальне будівництво інших об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єктів</t>
    </r>
  </si>
  <si>
    <t>Виконання бюджету у 20167р.    тис. грн.</t>
  </si>
  <si>
    <t>Начальник ділу освіти                          І.М.Афанасьєва</t>
  </si>
  <si>
    <t xml:space="preserve">                             Головнй бухгалтер                                               Ю.П.Зіміна</t>
  </si>
  <si>
    <t>Головнй бухгалтер                                                                                                Ю.П.Зіміна</t>
  </si>
  <si>
    <t>Начальник ділу освіти                                                                                            І.М.Афанасьєва</t>
  </si>
  <si>
    <t xml:space="preserve">                             Начальник ділу освіти                          І.М.Афанасьєва</t>
  </si>
  <si>
    <t>Інші поточні видатки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</si>
</sst>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164" fontId="1" fillId="0" borderId="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9" fontId="2" fillId="0" borderId="2" xfId="17" applyFont="1" applyFill="1" applyBorder="1" applyAlignment="1" applyProtection="1">
      <alignment/>
      <protection/>
    </xf>
    <xf numFmtId="0" fontId="2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2" fillId="2" borderId="2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6">
      <selection activeCell="B19" sqref="B19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35" t="s">
        <v>38</v>
      </c>
      <c r="O4" s="2" t="s">
        <v>36</v>
      </c>
    </row>
    <row r="5" spans="1:15" ht="15.75">
      <c r="A5" s="54">
        <v>611010</v>
      </c>
      <c r="B5" s="3" t="s">
        <v>3</v>
      </c>
      <c r="C5" s="4">
        <v>2111</v>
      </c>
      <c r="D5" s="38">
        <v>12524.6</v>
      </c>
      <c r="E5" s="12">
        <v>15011.2</v>
      </c>
      <c r="F5" s="25">
        <v>15011.2</v>
      </c>
      <c r="G5" s="38">
        <v>14654.8</v>
      </c>
      <c r="H5" s="13">
        <f aca="true" t="shared" si="0" ref="H5:H11">G5/F5</f>
        <v>0.9762577275634192</v>
      </c>
      <c r="I5" s="13">
        <f aca="true" t="shared" si="1" ref="I5:I11">G5/D5</f>
        <v>1.1700812800408795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9">
        <v>2793.4</v>
      </c>
      <c r="E6" s="26">
        <v>3302.5</v>
      </c>
      <c r="F6" s="22">
        <v>3299.5</v>
      </c>
      <c r="G6" s="39">
        <v>3299.5</v>
      </c>
      <c r="H6" s="13">
        <f t="shared" si="0"/>
        <v>1</v>
      </c>
      <c r="I6" s="27">
        <f t="shared" si="1"/>
        <v>1.18117706021336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5207.2</v>
      </c>
      <c r="E7" s="41">
        <f>E8+E9+E10+E11+E13+E14+E20</f>
        <v>5813.900000000001</v>
      </c>
      <c r="F7" s="41">
        <f>F8+F9+F10+F11+F13+F14+F20</f>
        <v>6094.2</v>
      </c>
      <c r="G7" s="41">
        <f>G8+G9+G10+G11+G13+G14+G20</f>
        <v>5446.2</v>
      </c>
      <c r="H7" s="19">
        <f t="shared" si="0"/>
        <v>0.8936693905680811</v>
      </c>
      <c r="I7" s="19">
        <f t="shared" si="1"/>
        <v>1.0458979874020586</v>
      </c>
      <c r="J7" s="24">
        <f>J8+J9+J10+J11+J13+J20</f>
        <v>1589.4</v>
      </c>
      <c r="K7" s="41">
        <f>K8+K9+K10+K11+K13+K20</f>
        <v>1697.2</v>
      </c>
      <c r="L7" s="41">
        <f>L8+L9+L10+L11+L13+L20</f>
        <v>1956.1000000000001</v>
      </c>
      <c r="M7" s="41">
        <f>M8+M9+M10+M11+M13+M20</f>
        <v>1956.1000000000001</v>
      </c>
      <c r="N7" s="18">
        <f>M7/L7</f>
        <v>1</v>
      </c>
      <c r="O7" s="18">
        <f>M7/J7</f>
        <v>1.2307159934566503</v>
      </c>
    </row>
    <row r="8" spans="1:15" ht="79.5" customHeight="1">
      <c r="A8" s="54"/>
      <c r="B8" s="20" t="s">
        <v>6</v>
      </c>
      <c r="C8" s="4">
        <v>2210</v>
      </c>
      <c r="D8" s="38">
        <v>352.6</v>
      </c>
      <c r="E8" s="12">
        <v>23.4</v>
      </c>
      <c r="F8" s="28">
        <v>23.4</v>
      </c>
      <c r="G8" s="38">
        <v>23.4</v>
      </c>
      <c r="H8" s="13">
        <f t="shared" si="0"/>
        <v>1</v>
      </c>
      <c r="I8" s="13">
        <f t="shared" si="1"/>
        <v>0.06636415201361315</v>
      </c>
      <c r="J8" s="11">
        <v>289.2</v>
      </c>
      <c r="K8" s="11">
        <v>0</v>
      </c>
      <c r="L8" s="11">
        <v>420.2</v>
      </c>
      <c r="M8" s="38">
        <v>420.2</v>
      </c>
      <c r="N8" s="13">
        <f>M8/L8</f>
        <v>1</v>
      </c>
      <c r="O8" s="13">
        <f>M8/J8</f>
        <v>1.4529737206085753</v>
      </c>
    </row>
    <row r="9" spans="1:15" ht="47.25">
      <c r="A9" s="54"/>
      <c r="B9" s="14" t="s">
        <v>7</v>
      </c>
      <c r="C9" s="21">
        <v>2220</v>
      </c>
      <c r="D9" s="40">
        <v>10</v>
      </c>
      <c r="E9" s="29">
        <v>9.4</v>
      </c>
      <c r="F9" s="6">
        <v>9.4</v>
      </c>
      <c r="G9" s="40">
        <v>9.4</v>
      </c>
      <c r="H9" s="13">
        <f t="shared" si="0"/>
        <v>1</v>
      </c>
      <c r="I9" s="13">
        <f t="shared" si="1"/>
        <v>0.9400000000000001</v>
      </c>
      <c r="J9" s="3">
        <v>0</v>
      </c>
      <c r="K9" s="3">
        <v>0</v>
      </c>
      <c r="L9" s="3">
        <v>0</v>
      </c>
      <c r="M9" s="37">
        <v>0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1310.2</v>
      </c>
      <c r="E10" s="5">
        <v>1779</v>
      </c>
      <c r="F10" s="6">
        <v>1698.4</v>
      </c>
      <c r="G10" s="43">
        <v>1581.9</v>
      </c>
      <c r="H10" s="13">
        <f t="shared" si="0"/>
        <v>0.9314060292039567</v>
      </c>
      <c r="I10" s="13">
        <f t="shared" si="1"/>
        <v>1.2073729201648604</v>
      </c>
      <c r="J10" s="3">
        <v>1284.2</v>
      </c>
      <c r="K10" s="3">
        <v>1697.2</v>
      </c>
      <c r="L10" s="3">
        <v>1534.4</v>
      </c>
      <c r="M10" s="37">
        <v>1534.4</v>
      </c>
      <c r="N10" s="13">
        <f>M10/L10</f>
        <v>1</v>
      </c>
      <c r="O10" s="13">
        <f>M10/J10</f>
        <v>1.1948294658152936</v>
      </c>
    </row>
    <row r="11" spans="1:15" ht="31.5">
      <c r="A11" s="54"/>
      <c r="B11" s="14" t="s">
        <v>9</v>
      </c>
      <c r="C11" s="21">
        <v>2240</v>
      </c>
      <c r="D11" s="37">
        <v>231.5</v>
      </c>
      <c r="E11" s="5">
        <v>253.9</v>
      </c>
      <c r="F11" s="3">
        <v>280.6</v>
      </c>
      <c r="G11" s="37">
        <v>259</v>
      </c>
      <c r="H11" s="13">
        <f t="shared" si="0"/>
        <v>0.9230220955096221</v>
      </c>
      <c r="I11" s="13">
        <f t="shared" si="1"/>
        <v>1.118790496760259</v>
      </c>
      <c r="J11" s="6">
        <v>16</v>
      </c>
      <c r="K11" s="3">
        <v>0</v>
      </c>
      <c r="L11" s="3">
        <v>1.5</v>
      </c>
      <c r="M11" s="37">
        <v>1.5</v>
      </c>
      <c r="N11" s="13">
        <f>M11/L11</f>
        <v>1</v>
      </c>
      <c r="O11" s="13">
        <f>M11/J11</f>
        <v>0.09375</v>
      </c>
    </row>
    <row r="12" spans="1:15" ht="15.75">
      <c r="A12" s="54"/>
      <c r="B12" s="3" t="s">
        <v>10</v>
      </c>
      <c r="C12" s="21"/>
      <c r="D12" s="37"/>
      <c r="E12" s="5"/>
      <c r="F12" s="3"/>
      <c r="G12" s="37"/>
      <c r="H12" s="13"/>
      <c r="I12" s="13"/>
      <c r="J12" s="3"/>
      <c r="K12" s="3"/>
      <c r="L12" s="3"/>
      <c r="M12" s="37"/>
      <c r="N12" s="13"/>
      <c r="O12" s="13"/>
    </row>
    <row r="13" spans="1:15" ht="15.75">
      <c r="A13" s="54"/>
      <c r="B13" s="3" t="s">
        <v>11</v>
      </c>
      <c r="C13" s="21">
        <v>2250</v>
      </c>
      <c r="D13" s="37">
        <v>12.8</v>
      </c>
      <c r="E13" s="5">
        <v>17.8</v>
      </c>
      <c r="F13" s="6">
        <v>17.8</v>
      </c>
      <c r="G13" s="37">
        <v>11.6</v>
      </c>
      <c r="H13" s="7">
        <f>G13/F13</f>
        <v>0.6516853932584269</v>
      </c>
      <c r="I13" s="13">
        <f>G13/D13</f>
        <v>0.9062499999999999</v>
      </c>
      <c r="J13" s="3">
        <v>0</v>
      </c>
      <c r="K13" s="3">
        <v>0</v>
      </c>
      <c r="L13" s="3">
        <v>0</v>
      </c>
      <c r="M13" s="37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3285.6</v>
      </c>
      <c r="E14" s="17">
        <f>E15+E16+E17+E18+E19</f>
        <v>3724.1</v>
      </c>
      <c r="F14" s="30">
        <f>F15+F16+F17+F18</f>
        <v>4059.9</v>
      </c>
      <c r="G14" s="44">
        <f>G15+G16+G17+G18</f>
        <v>3556.2</v>
      </c>
      <c r="H14" s="19">
        <f>G14/F14</f>
        <v>0.8759329047513484</v>
      </c>
      <c r="I14" s="13">
        <f>G14/D14</f>
        <v>1.0823593864134404</v>
      </c>
      <c r="J14" s="16">
        <f>J16+J17+J18</f>
        <v>0</v>
      </c>
      <c r="K14" s="16">
        <v>0</v>
      </c>
      <c r="L14" s="16">
        <f>L16+L17+L18</f>
        <v>0</v>
      </c>
      <c r="M14" s="34">
        <f>M16+M17+M18</f>
        <v>0</v>
      </c>
      <c r="N14" s="13">
        <v>0</v>
      </c>
      <c r="O14" s="13">
        <v>0</v>
      </c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7">
        <v>123.5</v>
      </c>
      <c r="E16" s="5">
        <v>148.5</v>
      </c>
      <c r="F16" s="6">
        <v>169.6</v>
      </c>
      <c r="G16" s="37">
        <v>166.9</v>
      </c>
      <c r="H16" s="8">
        <f>G16/F16</f>
        <v>0.9840801886792454</v>
      </c>
      <c r="I16" s="13">
        <f>G16/D16</f>
        <v>1.3514170040485831</v>
      </c>
      <c r="J16" s="3">
        <v>0</v>
      </c>
      <c r="K16" s="3">
        <v>0</v>
      </c>
      <c r="L16" s="3">
        <v>0</v>
      </c>
      <c r="M16" s="37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7">
        <v>503</v>
      </c>
      <c r="E17" s="5">
        <v>606.1</v>
      </c>
      <c r="F17" s="6">
        <v>627.4</v>
      </c>
      <c r="G17" s="40">
        <v>608.4</v>
      </c>
      <c r="H17" s="8">
        <f>G17/F17</f>
        <v>0.9697162894485177</v>
      </c>
      <c r="I17" s="13">
        <f>G17/D17</f>
        <v>1.2095427435387673</v>
      </c>
      <c r="J17" s="3">
        <v>0</v>
      </c>
      <c r="K17" s="3">
        <v>0</v>
      </c>
      <c r="L17" s="3">
        <v>0</v>
      </c>
      <c r="M17" s="37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7">
        <v>2659.1</v>
      </c>
      <c r="E18" s="5">
        <v>2969.5</v>
      </c>
      <c r="F18" s="6">
        <v>3262.9</v>
      </c>
      <c r="G18" s="37">
        <v>2780.9</v>
      </c>
      <c r="H18" s="8">
        <f>G18/F18</f>
        <v>0.8522786478286187</v>
      </c>
      <c r="I18" s="13">
        <f>G18/D18</f>
        <v>1.0458049716069346</v>
      </c>
      <c r="J18" s="3">
        <v>0</v>
      </c>
      <c r="K18" s="3">
        <v>0</v>
      </c>
      <c r="L18" s="3">
        <v>0</v>
      </c>
      <c r="M18" s="37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/>
      <c r="E19" s="5">
        <v>0</v>
      </c>
      <c r="F19" s="3">
        <v>0</v>
      </c>
      <c r="G19" s="37">
        <v>0</v>
      </c>
      <c r="H19" s="8"/>
      <c r="I19" s="13">
        <v>0</v>
      </c>
      <c r="J19" s="3">
        <v>0</v>
      </c>
      <c r="K19" s="3">
        <v>0</v>
      </c>
      <c r="L19" s="3">
        <v>0</v>
      </c>
      <c r="M19" s="37">
        <v>0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7">
        <v>4.5</v>
      </c>
      <c r="E20" s="5">
        <v>6.3</v>
      </c>
      <c r="F20" s="36">
        <v>4.7</v>
      </c>
      <c r="G20" s="37">
        <v>4.7</v>
      </c>
      <c r="H20" s="8">
        <f>G20/F20</f>
        <v>1</v>
      </c>
      <c r="I20" s="13">
        <f>G20/D20</f>
        <v>1.0444444444444445</v>
      </c>
      <c r="J20" s="3">
        <v>0</v>
      </c>
      <c r="K20" s="3">
        <v>0</v>
      </c>
      <c r="L20" s="3">
        <v>0</v>
      </c>
      <c r="M20" s="37">
        <v>0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0</v>
      </c>
      <c r="E21" s="5">
        <v>0</v>
      </c>
      <c r="F21" s="3">
        <v>0</v>
      </c>
      <c r="G21" s="37">
        <v>0</v>
      </c>
      <c r="H21" s="8">
        <v>0</v>
      </c>
      <c r="I21" s="13">
        <v>0</v>
      </c>
      <c r="J21" s="3">
        <v>0</v>
      </c>
      <c r="K21" s="3">
        <v>0</v>
      </c>
      <c r="L21" s="3">
        <v>0</v>
      </c>
      <c r="M21" s="37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3">
        <v>126.6</v>
      </c>
      <c r="K22" s="3">
        <v>0</v>
      </c>
      <c r="L22" s="3">
        <v>54.4</v>
      </c>
      <c r="M22" s="37">
        <v>54.4</v>
      </c>
      <c r="N22" s="13">
        <f>M22/L22</f>
        <v>1</v>
      </c>
      <c r="O22" s="13">
        <f>M22/J22</f>
        <v>0.4296998420221169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>
        <v>1032.9</v>
      </c>
      <c r="K23" s="22">
        <v>34.3</v>
      </c>
      <c r="L23" s="22">
        <v>0</v>
      </c>
      <c r="M23" s="39">
        <v>0</v>
      </c>
      <c r="N23" s="13" t="e">
        <f>M23/L23</f>
        <v>#DIV/0!</v>
      </c>
      <c r="O23" s="13">
        <f>M23/J23</f>
        <v>0</v>
      </c>
    </row>
    <row r="24" spans="1:15" ht="15.75">
      <c r="A24" s="54"/>
      <c r="B24" s="55" t="s">
        <v>26</v>
      </c>
      <c r="C24" s="55"/>
      <c r="D24" s="41">
        <f>D5+D6+D7+D19</f>
        <v>20525.2</v>
      </c>
      <c r="E24" s="41">
        <f>E5+E6+E7+E19</f>
        <v>24127.600000000002</v>
      </c>
      <c r="F24" s="41">
        <f>F5+F6+F7+F19</f>
        <v>24404.9</v>
      </c>
      <c r="G24" s="41">
        <f>G5+G6+G7+G19</f>
        <v>23400.5</v>
      </c>
      <c r="H24" s="19">
        <f>G24/F24</f>
        <v>0.9588443304418375</v>
      </c>
      <c r="I24" s="18">
        <f>G24/D24</f>
        <v>1.140086332898096</v>
      </c>
      <c r="J24" s="41">
        <f>J5+J6+J7+J19+J22+J23</f>
        <v>2748.9</v>
      </c>
      <c r="K24" s="41">
        <f>K5+K6+K7+K19+K22+K23</f>
        <v>1731.5</v>
      </c>
      <c r="L24" s="41">
        <f>L5+L6+L7+L19+L22+L23</f>
        <v>2010.5000000000002</v>
      </c>
      <c r="M24" s="41">
        <f>M5+M6+M7+M19+M22+M23</f>
        <v>2010.5000000000002</v>
      </c>
      <c r="N24" s="13">
        <f>M24/L24</f>
        <v>1</v>
      </c>
      <c r="O24" s="33">
        <f>M24/J24</f>
        <v>0.7313834624758995</v>
      </c>
    </row>
    <row r="26" spans="4:12" ht="15.75">
      <c r="D26" s="53" t="s">
        <v>41</v>
      </c>
      <c r="E26" s="53"/>
      <c r="F26" s="53"/>
      <c r="G26" s="53"/>
      <c r="H26" s="53"/>
      <c r="I26" s="53"/>
      <c r="J26" s="53"/>
      <c r="K26" s="53"/>
      <c r="L26" s="53"/>
    </row>
    <row r="28" spans="4:11" ht="15.75">
      <c r="D28" s="53" t="s">
        <v>42</v>
      </c>
      <c r="E28" s="53"/>
      <c r="F28" s="53"/>
      <c r="G28" s="53"/>
      <c r="H28" s="53"/>
      <c r="I28" s="53"/>
      <c r="J28" s="53"/>
      <c r="K28" s="53"/>
    </row>
    <row r="230" ht="17.25" customHeight="1"/>
    <row r="250" ht="23.25" customHeight="1"/>
  </sheetData>
  <sheetProtection selectLockedCells="1" selectUnlockedCells="1"/>
  <mergeCells count="10">
    <mergeCell ref="A1:O1"/>
    <mergeCell ref="A3:A4"/>
    <mergeCell ref="B3:B4"/>
    <mergeCell ref="C3:C4"/>
    <mergeCell ref="D3:I3"/>
    <mergeCell ref="J3:O3"/>
    <mergeCell ref="D26:L26"/>
    <mergeCell ref="D28:K28"/>
    <mergeCell ref="A5:A24"/>
    <mergeCell ref="B24:C24"/>
  </mergeCells>
  <printOptions/>
  <pageMargins left="0.43" right="0.2" top="0.31" bottom="0.24" header="0.2" footer="0.2"/>
  <pageSetup horizontalDpi="300" verticalDpi="3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B1">
      <selection activeCell="N28" sqref="N28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23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610160</v>
      </c>
      <c r="B5" s="3" t="s">
        <v>3</v>
      </c>
      <c r="C5" s="4">
        <v>2111</v>
      </c>
      <c r="D5" s="37">
        <v>66.6</v>
      </c>
      <c r="E5" s="5">
        <v>145.7</v>
      </c>
      <c r="F5" s="3">
        <v>104.6</v>
      </c>
      <c r="G5" s="37">
        <v>104.6</v>
      </c>
      <c r="H5" s="13">
        <f aca="true" t="shared" si="0" ref="H5:H11">G5/F5</f>
        <v>1</v>
      </c>
      <c r="I5" s="13">
        <f aca="true" t="shared" si="1" ref="I5:I11">G5/D5</f>
        <v>1.5705705705705706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7">
        <v>15.1</v>
      </c>
      <c r="E6" s="5">
        <v>32.1</v>
      </c>
      <c r="F6" s="6">
        <v>23</v>
      </c>
      <c r="G6" s="40">
        <v>23</v>
      </c>
      <c r="H6" s="13">
        <f t="shared" si="0"/>
        <v>1</v>
      </c>
      <c r="I6" s="27">
        <f t="shared" si="1"/>
        <v>1.5231788079470199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1.2</v>
      </c>
      <c r="E7" s="41">
        <f>E8+E9+E10+E11+E13+E14+E20</f>
        <v>2</v>
      </c>
      <c r="F7" s="41">
        <f>F8+F9+F10+F11+F13+F14+F20</f>
        <v>2</v>
      </c>
      <c r="G7" s="41">
        <f>G8+G9+G10+G11+G13+G14+G20</f>
        <v>1.1</v>
      </c>
      <c r="H7" s="19">
        <f t="shared" si="0"/>
        <v>0.55</v>
      </c>
      <c r="I7" s="19">
        <f t="shared" si="1"/>
        <v>0.9166666666666667</v>
      </c>
      <c r="J7" s="24">
        <f>J8+J9+J10+J11+J13+J20</f>
        <v>0</v>
      </c>
      <c r="K7" s="41">
        <f>K8+K9+K10+K11+K13+K20</f>
        <v>0</v>
      </c>
      <c r="L7" s="41">
        <f>L8+L9+L10+L11+L13+L20</f>
        <v>0</v>
      </c>
      <c r="M7" s="41">
        <f>M8+M9+M10+M11+M13+M20</f>
        <v>0</v>
      </c>
      <c r="N7" s="18">
        <v>0</v>
      </c>
      <c r="O7" s="18">
        <v>0</v>
      </c>
    </row>
    <row r="8" spans="1:15" ht="79.5" customHeight="1">
      <c r="A8" s="54"/>
      <c r="B8" s="20" t="s">
        <v>6</v>
      </c>
      <c r="C8" s="4">
        <v>2210</v>
      </c>
      <c r="D8" s="37">
        <v>0.9</v>
      </c>
      <c r="E8" s="5">
        <v>0.7</v>
      </c>
      <c r="F8" s="3">
        <v>0.7</v>
      </c>
      <c r="G8" s="37">
        <v>0.7</v>
      </c>
      <c r="H8" s="13">
        <f t="shared" si="0"/>
        <v>1</v>
      </c>
      <c r="I8" s="13">
        <f t="shared" si="1"/>
        <v>0.7777777777777777</v>
      </c>
      <c r="J8" s="22">
        <v>0</v>
      </c>
      <c r="K8" s="22">
        <v>0</v>
      </c>
      <c r="L8" s="22">
        <v>0</v>
      </c>
      <c r="M8" s="39">
        <v>0</v>
      </c>
      <c r="N8" s="13">
        <v>0</v>
      </c>
      <c r="O8" s="13">
        <v>0</v>
      </c>
    </row>
    <row r="9" spans="1:15" ht="47.25">
      <c r="A9" s="54"/>
      <c r="B9" s="14" t="s">
        <v>7</v>
      </c>
      <c r="C9" s="21">
        <v>2220</v>
      </c>
      <c r="D9" s="37">
        <v>0</v>
      </c>
      <c r="E9" s="5">
        <v>0</v>
      </c>
      <c r="F9" s="3">
        <v>0</v>
      </c>
      <c r="G9" s="37">
        <v>0</v>
      </c>
      <c r="H9" s="13">
        <v>0</v>
      </c>
      <c r="I9" s="13">
        <v>0</v>
      </c>
      <c r="J9" s="22">
        <v>0</v>
      </c>
      <c r="K9" s="22">
        <v>0</v>
      </c>
      <c r="L9" s="22">
        <v>0</v>
      </c>
      <c r="M9" s="39">
        <v>0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0</v>
      </c>
      <c r="E10" s="5">
        <v>0</v>
      </c>
      <c r="F10" s="3">
        <v>0</v>
      </c>
      <c r="G10" s="37">
        <v>0</v>
      </c>
      <c r="H10" s="13">
        <v>0</v>
      </c>
      <c r="I10" s="13">
        <v>0</v>
      </c>
      <c r="J10" s="22">
        <v>0</v>
      </c>
      <c r="K10" s="22">
        <v>0</v>
      </c>
      <c r="L10" s="22">
        <v>0</v>
      </c>
      <c r="M10" s="39">
        <v>0</v>
      </c>
      <c r="N10" s="13">
        <v>0</v>
      </c>
      <c r="O10" s="13">
        <v>0</v>
      </c>
    </row>
    <row r="11" spans="1:15" ht="31.5">
      <c r="A11" s="54"/>
      <c r="B11" s="14" t="s">
        <v>9</v>
      </c>
      <c r="C11" s="21">
        <v>2240</v>
      </c>
      <c r="D11" s="37">
        <v>0</v>
      </c>
      <c r="E11" s="5">
        <v>0</v>
      </c>
      <c r="F11" s="3">
        <v>0</v>
      </c>
      <c r="G11" s="37">
        <v>0</v>
      </c>
      <c r="H11" s="13">
        <v>0</v>
      </c>
      <c r="I11" s="13">
        <v>0</v>
      </c>
      <c r="J11" s="22">
        <v>0</v>
      </c>
      <c r="K11" s="22">
        <v>0</v>
      </c>
      <c r="L11" s="22">
        <v>0</v>
      </c>
      <c r="M11" s="39">
        <v>0</v>
      </c>
      <c r="N11" s="13">
        <v>0</v>
      </c>
      <c r="O11" s="13">
        <v>0</v>
      </c>
    </row>
    <row r="12" spans="1:15" ht="15.75">
      <c r="A12" s="54"/>
      <c r="B12" s="3" t="s">
        <v>10</v>
      </c>
      <c r="C12" s="21"/>
      <c r="D12" s="37">
        <v>0</v>
      </c>
      <c r="E12" s="5">
        <v>0</v>
      </c>
      <c r="F12" s="3">
        <v>0</v>
      </c>
      <c r="G12" s="37">
        <v>0</v>
      </c>
      <c r="H12" s="13"/>
      <c r="I12" s="13"/>
      <c r="J12" s="22">
        <v>0</v>
      </c>
      <c r="K12" s="22">
        <v>0</v>
      </c>
      <c r="L12" s="22">
        <v>0</v>
      </c>
      <c r="M12" s="39">
        <v>0</v>
      </c>
      <c r="N12" s="13">
        <v>0</v>
      </c>
      <c r="O12" s="13">
        <v>0</v>
      </c>
    </row>
    <row r="13" spans="1:15" ht="15.75">
      <c r="A13" s="54"/>
      <c r="B13" s="3" t="s">
        <v>11</v>
      </c>
      <c r="C13" s="21">
        <v>2250</v>
      </c>
      <c r="D13" s="37">
        <v>0.3</v>
      </c>
      <c r="E13" s="5">
        <v>1.3</v>
      </c>
      <c r="F13" s="3">
        <v>1.3</v>
      </c>
      <c r="G13" s="37">
        <v>0.4</v>
      </c>
      <c r="H13" s="7">
        <f>G13/F13</f>
        <v>0.3076923076923077</v>
      </c>
      <c r="I13" s="13">
        <f>G13/D13</f>
        <v>1.3333333333333335</v>
      </c>
      <c r="J13" s="22">
        <v>0</v>
      </c>
      <c r="K13" s="22">
        <v>0</v>
      </c>
      <c r="L13" s="22">
        <v>0</v>
      </c>
      <c r="M13" s="39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0</v>
      </c>
      <c r="E14" s="17">
        <f>E15+E16+E17+E18+E19</f>
        <v>0</v>
      </c>
      <c r="F14" s="30">
        <f>F15+F16+F17+F18</f>
        <v>0</v>
      </c>
      <c r="G14" s="44">
        <f>G15+G16+G17+G18</f>
        <v>0</v>
      </c>
      <c r="H14" s="19">
        <v>0</v>
      </c>
      <c r="I14" s="13">
        <v>0</v>
      </c>
      <c r="J14" s="16">
        <f>J16+J17+J18</f>
        <v>0</v>
      </c>
      <c r="K14" s="16"/>
      <c r="L14" s="16">
        <f>L16+L17+L18</f>
        <v>0</v>
      </c>
      <c r="M14" s="34">
        <f>M16+M17+M18</f>
        <v>0</v>
      </c>
      <c r="N14" s="13"/>
      <c r="O14" s="13"/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>
        <v>0</v>
      </c>
      <c r="I15" s="13">
        <v>0</v>
      </c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7">
        <v>0</v>
      </c>
      <c r="E16" s="5">
        <v>0</v>
      </c>
      <c r="F16" s="3">
        <v>0</v>
      </c>
      <c r="G16" s="37">
        <v>0</v>
      </c>
      <c r="H16" s="8">
        <v>0</v>
      </c>
      <c r="I16" s="13">
        <v>0</v>
      </c>
      <c r="J16" s="22">
        <v>0</v>
      </c>
      <c r="K16" s="22">
        <v>0</v>
      </c>
      <c r="L16" s="22">
        <v>0</v>
      </c>
      <c r="M16" s="39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7">
        <v>0</v>
      </c>
      <c r="E17" s="5">
        <v>0</v>
      </c>
      <c r="F17" s="3">
        <v>0</v>
      </c>
      <c r="G17" s="37">
        <v>0</v>
      </c>
      <c r="H17" s="8">
        <v>0</v>
      </c>
      <c r="I17" s="13">
        <v>0</v>
      </c>
      <c r="J17" s="22">
        <v>0</v>
      </c>
      <c r="K17" s="22">
        <v>0</v>
      </c>
      <c r="L17" s="22">
        <v>0</v>
      </c>
      <c r="M17" s="39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7">
        <v>0</v>
      </c>
      <c r="E18" s="5">
        <v>0</v>
      </c>
      <c r="F18" s="3">
        <v>0</v>
      </c>
      <c r="G18" s="37">
        <v>0</v>
      </c>
      <c r="H18" s="8">
        <v>0</v>
      </c>
      <c r="I18" s="13">
        <v>0</v>
      </c>
      <c r="J18" s="22">
        <v>0</v>
      </c>
      <c r="K18" s="22">
        <v>0</v>
      </c>
      <c r="L18" s="22">
        <v>0</v>
      </c>
      <c r="M18" s="39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>
        <v>0</v>
      </c>
      <c r="E19" s="5">
        <v>0</v>
      </c>
      <c r="F19" s="3">
        <v>0</v>
      </c>
      <c r="G19" s="37">
        <v>0</v>
      </c>
      <c r="H19" s="8"/>
      <c r="I19" s="13">
        <v>0</v>
      </c>
      <c r="J19" s="22">
        <v>0</v>
      </c>
      <c r="K19" s="22">
        <v>0</v>
      </c>
      <c r="L19" s="22">
        <v>0</v>
      </c>
      <c r="M19" s="39">
        <v>0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7">
        <v>0</v>
      </c>
      <c r="E20" s="5">
        <v>0</v>
      </c>
      <c r="F20" s="36">
        <v>0</v>
      </c>
      <c r="G20" s="37">
        <v>0</v>
      </c>
      <c r="H20" s="8">
        <v>0</v>
      </c>
      <c r="I20" s="13">
        <v>0</v>
      </c>
      <c r="J20" s="22">
        <v>0</v>
      </c>
      <c r="K20" s="22">
        <v>0</v>
      </c>
      <c r="L20" s="22">
        <v>0</v>
      </c>
      <c r="M20" s="39">
        <v>0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0</v>
      </c>
      <c r="E21" s="5">
        <v>0</v>
      </c>
      <c r="F21" s="3">
        <v>0</v>
      </c>
      <c r="G21" s="37">
        <v>0</v>
      </c>
      <c r="H21" s="8">
        <v>0</v>
      </c>
      <c r="I21" s="13">
        <v>0</v>
      </c>
      <c r="J21" s="22">
        <v>0</v>
      </c>
      <c r="K21" s="22">
        <v>0</v>
      </c>
      <c r="L21" s="22">
        <v>0</v>
      </c>
      <c r="M21" s="39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22">
        <v>0</v>
      </c>
      <c r="K22" s="22">
        <v>0</v>
      </c>
      <c r="L22" s="22">
        <v>0</v>
      </c>
      <c r="M22" s="39">
        <v>0</v>
      </c>
      <c r="N22" s="13">
        <v>0</v>
      </c>
      <c r="O22" s="13">
        <v>0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>
        <v>0</v>
      </c>
      <c r="K23" s="22">
        <v>0</v>
      </c>
      <c r="L23" s="22">
        <v>0</v>
      </c>
      <c r="M23" s="39">
        <v>0</v>
      </c>
      <c r="N23" s="13">
        <v>0</v>
      </c>
      <c r="O23" s="13">
        <v>0</v>
      </c>
    </row>
    <row r="24" spans="1:15" ht="15.75">
      <c r="A24" s="54"/>
      <c r="B24" s="55" t="s">
        <v>26</v>
      </c>
      <c r="C24" s="55"/>
      <c r="D24" s="41">
        <f>D5+D6+D7+D19</f>
        <v>82.89999999999999</v>
      </c>
      <c r="E24" s="41">
        <f>E5+E6+E7+E19</f>
        <v>179.79999999999998</v>
      </c>
      <c r="F24" s="41">
        <f>F5+F6+F7+F19</f>
        <v>129.6</v>
      </c>
      <c r="G24" s="41">
        <f>G5+G6+G7+G19</f>
        <v>128.7</v>
      </c>
      <c r="H24" s="19">
        <f>G24/F24</f>
        <v>0.9930555555555555</v>
      </c>
      <c r="I24" s="18">
        <f>G24/D24</f>
        <v>1.5524728588661039</v>
      </c>
      <c r="J24" s="41">
        <f>J5+J6+J7+J19+J22+J23</f>
        <v>0</v>
      </c>
      <c r="K24" s="41">
        <f>K5+K6+K7+K19+K22+K23</f>
        <v>0</v>
      </c>
      <c r="L24" s="41">
        <f>L5+L6+L7+L19+L22+L23</f>
        <v>0</v>
      </c>
      <c r="M24" s="41">
        <f>M5+M6+M7+M19+M22+M23</f>
        <v>0</v>
      </c>
      <c r="N24" s="24">
        <f>N5+N6+N7+N19</f>
        <v>0</v>
      </c>
      <c r="O24" s="33">
        <v>0</v>
      </c>
    </row>
    <row r="26" spans="5:13" ht="15.75">
      <c r="E26" s="53" t="s">
        <v>41</v>
      </c>
      <c r="F26" s="53"/>
      <c r="G26" s="53"/>
      <c r="H26" s="53"/>
      <c r="I26" s="53"/>
      <c r="J26" s="53"/>
      <c r="K26" s="53"/>
      <c r="L26" s="53"/>
      <c r="M26" s="53"/>
    </row>
    <row r="28" spans="5:12" ht="15.75">
      <c r="E28" s="53" t="s">
        <v>42</v>
      </c>
      <c r="F28" s="53"/>
      <c r="G28" s="53"/>
      <c r="H28" s="53"/>
      <c r="I28" s="53"/>
      <c r="J28" s="53"/>
      <c r="K28" s="53"/>
      <c r="L28" s="53"/>
    </row>
    <row r="230" ht="17.25" customHeight="1"/>
    <row r="250" ht="23.25" customHeight="1"/>
  </sheetData>
  <mergeCells count="10">
    <mergeCell ref="E26:M26"/>
    <mergeCell ref="E28:L28"/>
    <mergeCell ref="A5:A24"/>
    <mergeCell ref="B24:C24"/>
    <mergeCell ref="A1:O1"/>
    <mergeCell ref="A3:A4"/>
    <mergeCell ref="B3:B4"/>
    <mergeCell ref="C3:C4"/>
    <mergeCell ref="D3:I3"/>
    <mergeCell ref="J3:O3"/>
  </mergeCells>
  <printOptions/>
  <pageMargins left="0.75" right="0.19" top="0.17" bottom="0.28" header="0.17" footer="0.2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B3">
      <selection activeCell="G24" sqref="G24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23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610160</v>
      </c>
      <c r="B5" s="3" t="s">
        <v>3</v>
      </c>
      <c r="C5" s="4">
        <v>2111</v>
      </c>
      <c r="D5" s="37">
        <v>66.6</v>
      </c>
      <c r="E5" s="5">
        <v>145.7</v>
      </c>
      <c r="F5" s="3">
        <v>104.6</v>
      </c>
      <c r="G5" s="37">
        <v>104.6</v>
      </c>
      <c r="H5" s="13">
        <f aca="true" t="shared" si="0" ref="H5:H11">G5/F5</f>
        <v>1</v>
      </c>
      <c r="I5" s="13">
        <f aca="true" t="shared" si="1" ref="I5:I11">G5/D5</f>
        <v>1.5705705705705706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7">
        <v>15.1</v>
      </c>
      <c r="E6" s="5">
        <v>32.1</v>
      </c>
      <c r="F6" s="6">
        <v>23</v>
      </c>
      <c r="G6" s="40">
        <v>23</v>
      </c>
      <c r="H6" s="13">
        <f t="shared" si="0"/>
        <v>1</v>
      </c>
      <c r="I6" s="27">
        <f t="shared" si="1"/>
        <v>1.5231788079470199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1.2</v>
      </c>
      <c r="E7" s="41">
        <f>E8+E9+E10+E11+E13+E14+E20</f>
        <v>2</v>
      </c>
      <c r="F7" s="41">
        <f>F8+F9+F10+F11+F13+F14+F20</f>
        <v>2</v>
      </c>
      <c r="G7" s="41">
        <f>G8+G9+G10+G11+G13+G14+G20</f>
        <v>1.1</v>
      </c>
      <c r="H7" s="19">
        <f t="shared" si="0"/>
        <v>0.55</v>
      </c>
      <c r="I7" s="19">
        <f t="shared" si="1"/>
        <v>0.9166666666666667</v>
      </c>
      <c r="J7" s="24">
        <f>J8+J9+J10+J11+J13+J20</f>
        <v>0</v>
      </c>
      <c r="K7" s="41">
        <f>K8+K9+K10+K11+K13+K20</f>
        <v>0</v>
      </c>
      <c r="L7" s="41">
        <f>L8+L9+L10+L11+L13+L20</f>
        <v>0</v>
      </c>
      <c r="M7" s="41">
        <f>M8+M9+M10+M11+M13+M20</f>
        <v>0</v>
      </c>
      <c r="N7" s="18" t="e">
        <f>M7/L7</f>
        <v>#DIV/0!</v>
      </c>
      <c r="O7" s="18" t="e">
        <f>M7/J7</f>
        <v>#DIV/0!</v>
      </c>
    </row>
    <row r="8" spans="1:15" ht="79.5" customHeight="1">
      <c r="A8" s="54"/>
      <c r="B8" s="20" t="s">
        <v>6</v>
      </c>
      <c r="C8" s="4">
        <v>2210</v>
      </c>
      <c r="D8" s="37">
        <v>0.9</v>
      </c>
      <c r="E8" s="5">
        <v>0.7</v>
      </c>
      <c r="F8" s="3">
        <v>0.7</v>
      </c>
      <c r="G8" s="37">
        <v>0.7</v>
      </c>
      <c r="H8" s="13">
        <f t="shared" si="0"/>
        <v>1</v>
      </c>
      <c r="I8" s="13">
        <f t="shared" si="1"/>
        <v>0.7777777777777777</v>
      </c>
      <c r="J8" s="11"/>
      <c r="K8" s="11"/>
      <c r="L8" s="11"/>
      <c r="M8" s="38"/>
      <c r="N8" s="13" t="e">
        <f>M8/L8</f>
        <v>#DIV/0!</v>
      </c>
      <c r="O8" s="13" t="e">
        <f>M8/J8</f>
        <v>#DIV/0!</v>
      </c>
    </row>
    <row r="9" spans="1:15" ht="47.25">
      <c r="A9" s="54"/>
      <c r="B9" s="14" t="s">
        <v>7</v>
      </c>
      <c r="C9" s="21">
        <v>2220</v>
      </c>
      <c r="D9" s="37">
        <v>0</v>
      </c>
      <c r="E9" s="5">
        <v>0</v>
      </c>
      <c r="F9" s="3">
        <v>0</v>
      </c>
      <c r="G9" s="37">
        <v>0</v>
      </c>
      <c r="H9" s="13" t="e">
        <f t="shared" si="0"/>
        <v>#DIV/0!</v>
      </c>
      <c r="I9" s="13" t="e">
        <f t="shared" si="1"/>
        <v>#DIV/0!</v>
      </c>
      <c r="J9" s="3"/>
      <c r="K9" s="3"/>
      <c r="L9" s="3"/>
      <c r="M9" s="37"/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0</v>
      </c>
      <c r="E10" s="5">
        <v>0</v>
      </c>
      <c r="F10" s="3">
        <v>0</v>
      </c>
      <c r="G10" s="37">
        <v>0</v>
      </c>
      <c r="H10" s="13" t="e">
        <f t="shared" si="0"/>
        <v>#DIV/0!</v>
      </c>
      <c r="I10" s="13" t="e">
        <f t="shared" si="1"/>
        <v>#DIV/0!</v>
      </c>
      <c r="J10" s="3"/>
      <c r="K10" s="3"/>
      <c r="L10" s="3"/>
      <c r="M10" s="37"/>
      <c r="N10" s="13" t="e">
        <f>M10/L10</f>
        <v>#DIV/0!</v>
      </c>
      <c r="O10" s="13" t="e">
        <f>M10/J10</f>
        <v>#DIV/0!</v>
      </c>
    </row>
    <row r="11" spans="1:15" ht="31.5">
      <c r="A11" s="54"/>
      <c r="B11" s="14" t="s">
        <v>9</v>
      </c>
      <c r="C11" s="21">
        <v>2240</v>
      </c>
      <c r="D11" s="37">
        <v>0</v>
      </c>
      <c r="E11" s="5">
        <v>0</v>
      </c>
      <c r="F11" s="3">
        <v>0</v>
      </c>
      <c r="G11" s="37">
        <v>0</v>
      </c>
      <c r="H11" s="13" t="e">
        <f t="shared" si="0"/>
        <v>#DIV/0!</v>
      </c>
      <c r="I11" s="13" t="e">
        <f t="shared" si="1"/>
        <v>#DIV/0!</v>
      </c>
      <c r="J11" s="6"/>
      <c r="K11" s="3"/>
      <c r="L11" s="3"/>
      <c r="M11" s="37"/>
      <c r="N11" s="13" t="e">
        <f>M11/L11</f>
        <v>#DIV/0!</v>
      </c>
      <c r="O11" s="13" t="e">
        <f>M11/J11</f>
        <v>#DIV/0!</v>
      </c>
    </row>
    <row r="12" spans="1:15" ht="15.75">
      <c r="A12" s="54"/>
      <c r="B12" s="3" t="s">
        <v>10</v>
      </c>
      <c r="C12" s="21"/>
      <c r="D12" s="37">
        <v>0</v>
      </c>
      <c r="E12" s="5">
        <v>0</v>
      </c>
      <c r="F12" s="3">
        <v>0</v>
      </c>
      <c r="G12" s="37">
        <v>0</v>
      </c>
      <c r="H12" s="13"/>
      <c r="I12" s="13"/>
      <c r="J12" s="3"/>
      <c r="K12" s="3"/>
      <c r="L12" s="3"/>
      <c r="M12" s="37"/>
      <c r="N12" s="13"/>
      <c r="O12" s="13"/>
    </row>
    <row r="13" spans="1:15" ht="15.75">
      <c r="A13" s="54"/>
      <c r="B13" s="3" t="s">
        <v>11</v>
      </c>
      <c r="C13" s="21">
        <v>2250</v>
      </c>
      <c r="D13" s="37">
        <v>0.3</v>
      </c>
      <c r="E13" s="5">
        <v>1.3</v>
      </c>
      <c r="F13" s="3">
        <v>1.3</v>
      </c>
      <c r="G13" s="37">
        <v>0.4</v>
      </c>
      <c r="H13" s="7">
        <f>G13/F13</f>
        <v>0.3076923076923077</v>
      </c>
      <c r="I13" s="13">
        <f>G13/D13</f>
        <v>1.3333333333333335</v>
      </c>
      <c r="J13" s="3"/>
      <c r="K13" s="3"/>
      <c r="L13" s="3"/>
      <c r="M13" s="37"/>
      <c r="N13" s="13"/>
      <c r="O13" s="13"/>
    </row>
    <row r="14" spans="1:15" ht="31.5">
      <c r="A14" s="54"/>
      <c r="B14" s="23" t="s">
        <v>12</v>
      </c>
      <c r="C14" s="15">
        <v>2270</v>
      </c>
      <c r="D14" s="34">
        <f>D15+D16+D17+D18</f>
        <v>0</v>
      </c>
      <c r="E14" s="17">
        <f>E15+E16+E17+E18+E19</f>
        <v>0</v>
      </c>
      <c r="F14" s="30">
        <f>F15+F16+F17+F18</f>
        <v>0</v>
      </c>
      <c r="G14" s="44">
        <f>G15+G16+G17+G18</f>
        <v>0</v>
      </c>
      <c r="H14" s="19" t="e">
        <f>G14/F14</f>
        <v>#DIV/0!</v>
      </c>
      <c r="I14" s="13" t="e">
        <f>G14/D14</f>
        <v>#DIV/0!</v>
      </c>
      <c r="J14" s="16">
        <f>J16+J17+J18</f>
        <v>0</v>
      </c>
      <c r="K14" s="16"/>
      <c r="L14" s="16">
        <f>L16+L17+L18</f>
        <v>0</v>
      </c>
      <c r="M14" s="34">
        <f>M16+M17+M18</f>
        <v>0</v>
      </c>
      <c r="N14" s="13"/>
      <c r="O14" s="13"/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7">
        <v>0</v>
      </c>
      <c r="E16" s="5">
        <v>0</v>
      </c>
      <c r="F16" s="3">
        <v>0</v>
      </c>
      <c r="G16" s="37">
        <v>0</v>
      </c>
      <c r="H16" s="8" t="e">
        <f>G16/F16</f>
        <v>#DIV/0!</v>
      </c>
      <c r="I16" s="13" t="e">
        <f>G16/D16</f>
        <v>#DIV/0!</v>
      </c>
      <c r="J16" s="3"/>
      <c r="K16" s="3"/>
      <c r="L16" s="3"/>
      <c r="M16" s="37"/>
      <c r="N16" s="13"/>
      <c r="O16" s="13"/>
    </row>
    <row r="17" spans="1:15" ht="15.75">
      <c r="A17" s="54"/>
      <c r="B17" s="3" t="s">
        <v>15</v>
      </c>
      <c r="C17" s="21">
        <v>2273</v>
      </c>
      <c r="D17" s="37">
        <v>0</v>
      </c>
      <c r="E17" s="5">
        <v>0</v>
      </c>
      <c r="F17" s="3">
        <v>0</v>
      </c>
      <c r="G17" s="37">
        <v>0</v>
      </c>
      <c r="H17" s="8" t="e">
        <f>G17/F17</f>
        <v>#DIV/0!</v>
      </c>
      <c r="I17" s="13" t="e">
        <f>G17/D17</f>
        <v>#DIV/0!</v>
      </c>
      <c r="J17" s="3"/>
      <c r="K17" s="3"/>
      <c r="L17" s="3"/>
      <c r="M17" s="37"/>
      <c r="N17" s="13"/>
      <c r="O17" s="13"/>
    </row>
    <row r="18" spans="1:15" ht="15.75">
      <c r="A18" s="54"/>
      <c r="B18" s="3" t="s">
        <v>16</v>
      </c>
      <c r="C18" s="21">
        <v>2274</v>
      </c>
      <c r="D18" s="37">
        <v>0</v>
      </c>
      <c r="E18" s="5">
        <v>0</v>
      </c>
      <c r="F18" s="3">
        <v>0</v>
      </c>
      <c r="G18" s="37">
        <v>0</v>
      </c>
      <c r="H18" s="8" t="e">
        <f>G18/F18</f>
        <v>#DIV/0!</v>
      </c>
      <c r="I18" s="13" t="e">
        <f>G18/D18</f>
        <v>#DIV/0!</v>
      </c>
      <c r="J18" s="3"/>
      <c r="K18" s="3"/>
      <c r="L18" s="3"/>
      <c r="M18" s="37"/>
      <c r="N18" s="13"/>
      <c r="O18" s="13"/>
    </row>
    <row r="19" spans="1:15" ht="31.5">
      <c r="A19" s="54"/>
      <c r="B19" s="14" t="s">
        <v>21</v>
      </c>
      <c r="C19" s="21">
        <v>2800</v>
      </c>
      <c r="D19" s="37">
        <v>0</v>
      </c>
      <c r="E19" s="5">
        <v>0</v>
      </c>
      <c r="F19" s="3">
        <v>0</v>
      </c>
      <c r="G19" s="37">
        <v>0</v>
      </c>
      <c r="H19" s="8"/>
      <c r="I19" s="13">
        <v>0</v>
      </c>
      <c r="J19" s="3"/>
      <c r="K19" s="3">
        <v>0</v>
      </c>
      <c r="L19" s="3">
        <v>0</v>
      </c>
      <c r="M19" s="37">
        <v>0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7"/>
      <c r="E20" s="5"/>
      <c r="F20" s="36"/>
      <c r="G20" s="37"/>
      <c r="H20" s="8" t="e">
        <f>G20/F20</f>
        <v>#DIV/0!</v>
      </c>
      <c r="I20" s="13" t="e">
        <f>G20/D20</f>
        <v>#DIV/0!</v>
      </c>
      <c r="J20" s="3"/>
      <c r="K20" s="3"/>
      <c r="L20" s="3"/>
      <c r="M20" s="37"/>
      <c r="N20" s="13"/>
      <c r="O20" s="13"/>
    </row>
    <row r="21" spans="1:15" ht="31.5">
      <c r="A21" s="54"/>
      <c r="B21" s="14" t="s">
        <v>18</v>
      </c>
      <c r="C21" s="21">
        <v>2730</v>
      </c>
      <c r="D21" s="37">
        <v>0</v>
      </c>
      <c r="E21" s="5">
        <v>0</v>
      </c>
      <c r="F21" s="3">
        <v>0</v>
      </c>
      <c r="G21" s="37">
        <v>0</v>
      </c>
      <c r="H21" s="8">
        <v>0</v>
      </c>
      <c r="I21" s="13">
        <v>0</v>
      </c>
      <c r="J21" s="3"/>
      <c r="K21" s="3"/>
      <c r="L21" s="3"/>
      <c r="M21" s="37"/>
      <c r="N21" s="13"/>
      <c r="O21" s="13"/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3"/>
      <c r="K22" s="3"/>
      <c r="L22" s="3"/>
      <c r="M22" s="37"/>
      <c r="N22" s="13" t="e">
        <f>M22/L22</f>
        <v>#DIV/0!</v>
      </c>
      <c r="O22" s="13" t="e">
        <f>M22/J22</f>
        <v>#DIV/0!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/>
      <c r="K23" s="22"/>
      <c r="L23" s="22"/>
      <c r="M23" s="39"/>
      <c r="N23" s="13" t="e">
        <f>M23/L23</f>
        <v>#DIV/0!</v>
      </c>
      <c r="O23" s="13" t="e">
        <f>M23/J23</f>
        <v>#DIV/0!</v>
      </c>
    </row>
    <row r="24" spans="1:15" ht="15.75">
      <c r="A24" s="54"/>
      <c r="B24" s="55" t="s">
        <v>26</v>
      </c>
      <c r="C24" s="55"/>
      <c r="D24" s="41">
        <f>D5+D6+D7+D19</f>
        <v>82.89999999999999</v>
      </c>
      <c r="E24" s="41">
        <f>E5+E6+E7+E19</f>
        <v>179.79999999999998</v>
      </c>
      <c r="F24" s="41">
        <f>F5+F6+F7+F19</f>
        <v>129.6</v>
      </c>
      <c r="G24" s="41">
        <f>G5+G6+G7+G19</f>
        <v>128.7</v>
      </c>
      <c r="H24" s="19">
        <f>G24/F24</f>
        <v>0.9930555555555555</v>
      </c>
      <c r="I24" s="18">
        <f>G24/D24</f>
        <v>1.5524728588661039</v>
      </c>
      <c r="J24" s="41">
        <f>J5+J6+J7+J19+J22+J23</f>
        <v>0</v>
      </c>
      <c r="K24" s="41">
        <f>K5+K6+K7+K19+K22+K23</f>
        <v>0</v>
      </c>
      <c r="L24" s="41">
        <f>L5+L6+L7+L19+L22+L23</f>
        <v>0</v>
      </c>
      <c r="M24" s="41">
        <f>M5+M6+M7+M19+M22+M23</f>
        <v>0</v>
      </c>
      <c r="N24" s="24" t="e">
        <f>N5+N6+N7+N19</f>
        <v>#DIV/0!</v>
      </c>
      <c r="O24" s="33" t="e">
        <f>M24/J24</f>
        <v>#DIV/0!</v>
      </c>
    </row>
    <row r="230" ht="17.25" customHeight="1"/>
    <row r="250" ht="23.25" customHeight="1"/>
  </sheetData>
  <mergeCells count="8">
    <mergeCell ref="A5:A24"/>
    <mergeCell ref="B24:C24"/>
    <mergeCell ref="A1:O1"/>
    <mergeCell ref="A3:A4"/>
    <mergeCell ref="B3:B4"/>
    <mergeCell ref="C3:C4"/>
    <mergeCell ref="D3:I3"/>
    <mergeCell ref="J3:O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3">
      <selection activeCell="H26" sqref="H26"/>
    </sheetView>
  </sheetViews>
  <sheetFormatPr defaultColWidth="9.140625" defaultRowHeight="12.75"/>
  <cols>
    <col min="1" max="1" width="9.140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22</v>
      </c>
      <c r="E4" s="47" t="s">
        <v>24</v>
      </c>
      <c r="F4" s="35" t="s">
        <v>33</v>
      </c>
      <c r="G4" s="35" t="s">
        <v>34</v>
      </c>
      <c r="H4" s="35" t="s">
        <v>35</v>
      </c>
      <c r="I4" s="35" t="s">
        <v>28</v>
      </c>
      <c r="J4" s="35" t="s">
        <v>22</v>
      </c>
      <c r="K4" s="35" t="s">
        <v>24</v>
      </c>
      <c r="L4" s="35" t="s">
        <v>27</v>
      </c>
      <c r="M4" s="35" t="s">
        <v>23</v>
      </c>
      <c r="N4" s="2" t="s">
        <v>29</v>
      </c>
      <c r="O4" s="2" t="s">
        <v>28</v>
      </c>
    </row>
    <row r="5" spans="1:15" ht="15.75">
      <c r="A5" s="54"/>
      <c r="B5" s="3" t="s">
        <v>3</v>
      </c>
      <c r="C5" s="4">
        <v>2111</v>
      </c>
      <c r="D5" s="38"/>
      <c r="E5" s="12"/>
      <c r="F5" s="25">
        <v>55207.4</v>
      </c>
      <c r="G5" s="38">
        <v>52989</v>
      </c>
      <c r="H5" s="13">
        <f aca="true" t="shared" si="0" ref="H5:H11">G5/F5</f>
        <v>0.9598169810568873</v>
      </c>
      <c r="I5" s="13" t="e">
        <f aca="true" t="shared" si="1" ref="I5:I11">G5/D5</f>
        <v>#DIV/0!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9"/>
      <c r="E6" s="26"/>
      <c r="F6" s="22">
        <v>12145.6</v>
      </c>
      <c r="G6" s="39">
        <v>11734.1</v>
      </c>
      <c r="H6" s="13">
        <f t="shared" si="0"/>
        <v>0.9661194177315242</v>
      </c>
      <c r="I6" s="27" t="e">
        <f t="shared" si="1"/>
        <v>#DIV/0!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0</v>
      </c>
      <c r="E7" s="41">
        <f>E8+E9+E10+E11+E13+E14+E20</f>
        <v>0</v>
      </c>
      <c r="F7" s="41">
        <f>F8+F9+F10+F11+F13+F14+F20</f>
        <v>16257.8</v>
      </c>
      <c r="G7" s="41">
        <f>G8+G9+G10+G11+G13+G14+G20</f>
        <v>14815.9</v>
      </c>
      <c r="H7" s="19">
        <f t="shared" si="0"/>
        <v>0.9113102633812693</v>
      </c>
      <c r="I7" s="19" t="e">
        <f t="shared" si="1"/>
        <v>#DIV/0!</v>
      </c>
      <c r="J7" s="24">
        <f>J8+J9+J10+J11+J13+J20</f>
        <v>0</v>
      </c>
      <c r="K7" s="41">
        <f>K8+K9+K10+K11+K13+K20</f>
        <v>0</v>
      </c>
      <c r="L7" s="41">
        <f>L8+L9+L10+L11+L13+L20</f>
        <v>0</v>
      </c>
      <c r="M7" s="41">
        <f>M8+M9+M10+M11+M13+M20</f>
        <v>0</v>
      </c>
      <c r="N7" s="18" t="e">
        <f>M7/L7</f>
        <v>#DIV/0!</v>
      </c>
      <c r="O7" s="18" t="e">
        <f>M7/J7</f>
        <v>#DIV/0!</v>
      </c>
    </row>
    <row r="8" spans="1:15" ht="79.5" customHeight="1">
      <c r="A8" s="54"/>
      <c r="B8" s="20" t="s">
        <v>6</v>
      </c>
      <c r="C8" s="4">
        <v>2210</v>
      </c>
      <c r="D8" s="38"/>
      <c r="E8" s="12"/>
      <c r="F8" s="28">
        <v>2048</v>
      </c>
      <c r="G8" s="38">
        <v>2046</v>
      </c>
      <c r="H8" s="13">
        <f t="shared" si="0"/>
        <v>0.9990234375</v>
      </c>
      <c r="I8" s="13" t="e">
        <f t="shared" si="1"/>
        <v>#DIV/0!</v>
      </c>
      <c r="J8" s="11"/>
      <c r="K8" s="11"/>
      <c r="L8" s="11"/>
      <c r="M8" s="38"/>
      <c r="N8" s="13" t="e">
        <f>M8/L8</f>
        <v>#DIV/0!</v>
      </c>
      <c r="O8" s="13" t="e">
        <f>M8/J8</f>
        <v>#DIV/0!</v>
      </c>
    </row>
    <row r="9" spans="1:15" ht="47.25">
      <c r="A9" s="54"/>
      <c r="B9" s="14" t="s">
        <v>7</v>
      </c>
      <c r="C9" s="21">
        <v>2220</v>
      </c>
      <c r="D9" s="40"/>
      <c r="E9" s="29"/>
      <c r="F9" s="6">
        <v>34.7</v>
      </c>
      <c r="G9" s="40">
        <v>34.7</v>
      </c>
      <c r="H9" s="13">
        <f t="shared" si="0"/>
        <v>1</v>
      </c>
      <c r="I9" s="13" t="e">
        <f t="shared" si="1"/>
        <v>#DIV/0!</v>
      </c>
      <c r="J9" s="3"/>
      <c r="K9" s="3"/>
      <c r="L9" s="3"/>
      <c r="M9" s="37"/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/>
      <c r="E10" s="5"/>
      <c r="F10" s="6">
        <v>2731.2</v>
      </c>
      <c r="G10" s="43">
        <v>2601.4</v>
      </c>
      <c r="H10" s="13">
        <f t="shared" si="0"/>
        <v>0.9524751025190393</v>
      </c>
      <c r="I10" s="13" t="e">
        <f t="shared" si="1"/>
        <v>#DIV/0!</v>
      </c>
      <c r="J10" s="3"/>
      <c r="K10" s="3"/>
      <c r="L10" s="3"/>
      <c r="M10" s="37"/>
      <c r="N10" s="13" t="e">
        <f>M10/L10</f>
        <v>#DIV/0!</v>
      </c>
      <c r="O10" s="13" t="e">
        <f>M10/J10</f>
        <v>#DIV/0!</v>
      </c>
    </row>
    <row r="11" spans="1:15" ht="31.5">
      <c r="A11" s="54"/>
      <c r="B11" s="14" t="s">
        <v>9</v>
      </c>
      <c r="C11" s="21">
        <v>2240</v>
      </c>
      <c r="D11" s="37"/>
      <c r="E11" s="5"/>
      <c r="F11" s="3">
        <v>717.4</v>
      </c>
      <c r="G11" s="37">
        <v>664.4</v>
      </c>
      <c r="H11" s="13">
        <f t="shared" si="0"/>
        <v>0.9261221076108168</v>
      </c>
      <c r="I11" s="13" t="e">
        <f t="shared" si="1"/>
        <v>#DIV/0!</v>
      </c>
      <c r="J11" s="6"/>
      <c r="K11" s="3"/>
      <c r="L11" s="3"/>
      <c r="M11" s="37"/>
      <c r="N11" s="13" t="e">
        <f>M11/L11</f>
        <v>#DIV/0!</v>
      </c>
      <c r="O11" s="13" t="e">
        <f>M11/J11</f>
        <v>#DIV/0!</v>
      </c>
    </row>
    <row r="12" spans="1:15" ht="15.75">
      <c r="A12" s="54"/>
      <c r="B12" s="3" t="s">
        <v>10</v>
      </c>
      <c r="C12" s="21"/>
      <c r="D12" s="37"/>
      <c r="E12" s="5"/>
      <c r="F12" s="3"/>
      <c r="G12" s="37"/>
      <c r="H12" s="13"/>
      <c r="I12" s="13"/>
      <c r="J12" s="3"/>
      <c r="K12" s="3"/>
      <c r="L12" s="3"/>
      <c r="M12" s="37"/>
      <c r="N12" s="13"/>
      <c r="O12" s="13"/>
    </row>
    <row r="13" spans="1:15" ht="15.75">
      <c r="A13" s="54"/>
      <c r="B13" s="3" t="s">
        <v>11</v>
      </c>
      <c r="C13" s="21">
        <v>2250</v>
      </c>
      <c r="D13" s="37"/>
      <c r="E13" s="5"/>
      <c r="F13" s="6">
        <v>130.7</v>
      </c>
      <c r="G13" s="37">
        <v>66.5</v>
      </c>
      <c r="H13" s="7">
        <f>G13/F13</f>
        <v>0.5087987758224943</v>
      </c>
      <c r="I13" s="13" t="e">
        <f>G13/D13</f>
        <v>#DIV/0!</v>
      </c>
      <c r="J13" s="3"/>
      <c r="K13" s="3"/>
      <c r="L13" s="3"/>
      <c r="M13" s="37"/>
      <c r="N13" s="13"/>
      <c r="O13" s="13"/>
    </row>
    <row r="14" spans="1:15" ht="31.5">
      <c r="A14" s="54"/>
      <c r="B14" s="23" t="s">
        <v>12</v>
      </c>
      <c r="C14" s="15">
        <v>2270</v>
      </c>
      <c r="D14" s="34">
        <f>D15+D16+D17+D18</f>
        <v>0</v>
      </c>
      <c r="E14" s="17">
        <f>E15+E16+E17+E18+E19</f>
        <v>0</v>
      </c>
      <c r="F14" s="30">
        <f>F15+F16+F17+F18</f>
        <v>10582.3</v>
      </c>
      <c r="G14" s="44">
        <f>G15+G16+G17+G18</f>
        <v>9389.8</v>
      </c>
      <c r="H14" s="19">
        <f>G14/F14</f>
        <v>0.8873118320213942</v>
      </c>
      <c r="I14" s="13" t="e">
        <f>G14/D14</f>
        <v>#DIV/0!</v>
      </c>
      <c r="J14" s="16">
        <f>J16+J17+J18</f>
        <v>0</v>
      </c>
      <c r="K14" s="16"/>
      <c r="L14" s="16">
        <f>L16+L17+L18</f>
        <v>0</v>
      </c>
      <c r="M14" s="34">
        <f>M16+M17+M18</f>
        <v>0</v>
      </c>
      <c r="N14" s="13"/>
      <c r="O14" s="13"/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7"/>
      <c r="E16" s="5"/>
      <c r="F16" s="6">
        <v>367.2</v>
      </c>
      <c r="G16" s="37">
        <v>353.8</v>
      </c>
      <c r="H16" s="8">
        <f>G16/F16</f>
        <v>0.9635076252723312</v>
      </c>
      <c r="I16" s="13" t="e">
        <f>G16/D16</f>
        <v>#DIV/0!</v>
      </c>
      <c r="J16" s="3"/>
      <c r="K16" s="3"/>
      <c r="L16" s="3"/>
      <c r="M16" s="37"/>
      <c r="N16" s="13"/>
      <c r="O16" s="13"/>
    </row>
    <row r="17" spans="1:15" ht="15.75">
      <c r="A17" s="54"/>
      <c r="B17" s="3" t="s">
        <v>15</v>
      </c>
      <c r="C17" s="21">
        <v>2273</v>
      </c>
      <c r="D17" s="37"/>
      <c r="E17" s="5"/>
      <c r="F17" s="6">
        <v>1461.2</v>
      </c>
      <c r="G17" s="40">
        <v>1429.1</v>
      </c>
      <c r="H17" s="8">
        <f>G17/F17</f>
        <v>0.9780317547221461</v>
      </c>
      <c r="I17" s="13" t="e">
        <f>G17/D17</f>
        <v>#DIV/0!</v>
      </c>
      <c r="J17" s="3"/>
      <c r="K17" s="3"/>
      <c r="L17" s="3"/>
      <c r="M17" s="37"/>
      <c r="N17" s="13"/>
      <c r="O17" s="13"/>
    </row>
    <row r="18" spans="1:15" ht="15.75">
      <c r="A18" s="54"/>
      <c r="B18" s="3" t="s">
        <v>16</v>
      </c>
      <c r="C18" s="21">
        <v>2274</v>
      </c>
      <c r="D18" s="37"/>
      <c r="E18" s="5"/>
      <c r="F18" s="6">
        <v>8753.9</v>
      </c>
      <c r="G18" s="37">
        <v>7606.9</v>
      </c>
      <c r="H18" s="8">
        <f>G18/F18</f>
        <v>0.8689726864597493</v>
      </c>
      <c r="I18" s="13" t="e">
        <f>G18/D18</f>
        <v>#DIV/0!</v>
      </c>
      <c r="J18" s="3"/>
      <c r="K18" s="3"/>
      <c r="L18" s="3"/>
      <c r="M18" s="37"/>
      <c r="N18" s="13"/>
      <c r="O18" s="13"/>
    </row>
    <row r="19" spans="1:15" ht="31.5">
      <c r="A19" s="54"/>
      <c r="B19" s="14" t="s">
        <v>21</v>
      </c>
      <c r="C19" s="21">
        <v>2800</v>
      </c>
      <c r="D19" s="37"/>
      <c r="E19" s="5">
        <v>0</v>
      </c>
      <c r="F19" s="3">
        <v>0</v>
      </c>
      <c r="G19" s="37">
        <v>0</v>
      </c>
      <c r="H19" s="8"/>
      <c r="I19" s="13">
        <v>0</v>
      </c>
      <c r="J19" s="3"/>
      <c r="K19" s="3">
        <v>0</v>
      </c>
      <c r="L19" s="3">
        <v>0</v>
      </c>
      <c r="M19" s="37">
        <v>0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7"/>
      <c r="E20" s="5"/>
      <c r="F20" s="36">
        <v>13.5</v>
      </c>
      <c r="G20" s="37">
        <v>13.1</v>
      </c>
      <c r="H20" s="8">
        <f>G20/F20</f>
        <v>0.9703703703703703</v>
      </c>
      <c r="I20" s="13" t="e">
        <f>G20/D20</f>
        <v>#DIV/0!</v>
      </c>
      <c r="J20" s="3"/>
      <c r="K20" s="3"/>
      <c r="L20" s="3"/>
      <c r="M20" s="37"/>
      <c r="N20" s="13"/>
      <c r="O20" s="13"/>
    </row>
    <row r="21" spans="1:15" ht="31.5">
      <c r="A21" s="54"/>
      <c r="B21" s="14" t="s">
        <v>18</v>
      </c>
      <c r="C21" s="21">
        <v>2730</v>
      </c>
      <c r="D21" s="37">
        <v>0</v>
      </c>
      <c r="E21" s="5">
        <v>0</v>
      </c>
      <c r="F21" s="3">
        <v>421.8</v>
      </c>
      <c r="G21" s="37">
        <v>421.8</v>
      </c>
      <c r="H21" s="8">
        <v>0</v>
      </c>
      <c r="I21" s="13">
        <v>0</v>
      </c>
      <c r="J21" s="3"/>
      <c r="K21" s="3"/>
      <c r="L21" s="3"/>
      <c r="M21" s="37"/>
      <c r="N21" s="13"/>
      <c r="O21" s="13"/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3"/>
      <c r="K22" s="3"/>
      <c r="L22" s="3"/>
      <c r="M22" s="37"/>
      <c r="N22" s="13" t="e">
        <f>M22/L22</f>
        <v>#DIV/0!</v>
      </c>
      <c r="O22" s="13" t="e">
        <f>M22/J22</f>
        <v>#DIV/0!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/>
      <c r="K23" s="22"/>
      <c r="L23" s="22"/>
      <c r="M23" s="39"/>
      <c r="N23" s="13" t="e">
        <f>M23/L23</f>
        <v>#DIV/0!</v>
      </c>
      <c r="O23" s="13" t="e">
        <f>M23/J23</f>
        <v>#DIV/0!</v>
      </c>
    </row>
    <row r="24" spans="1:15" ht="15.75">
      <c r="A24" s="54"/>
      <c r="B24" s="55" t="s">
        <v>26</v>
      </c>
      <c r="C24" s="55"/>
      <c r="D24" s="41">
        <f>D5+D6+D7+D19</f>
        <v>0</v>
      </c>
      <c r="E24" s="41">
        <f>E5+E6+E7+E19</f>
        <v>0</v>
      </c>
      <c r="F24" s="41">
        <f>F5+F6+F7+F21</f>
        <v>84032.6</v>
      </c>
      <c r="G24" s="41">
        <f>G5+G6+G7+G21</f>
        <v>79960.8</v>
      </c>
      <c r="H24" s="19">
        <f>G24/F24</f>
        <v>0.9515449956326473</v>
      </c>
      <c r="I24" s="18" t="e">
        <f>G24/D24</f>
        <v>#DIV/0!</v>
      </c>
      <c r="J24" s="41">
        <f>J5+J6+J7+J19+J22+J23</f>
        <v>0</v>
      </c>
      <c r="K24" s="41">
        <f>K5+K6+K7+K19+K22+K23</f>
        <v>0</v>
      </c>
      <c r="L24" s="41">
        <f>L5+L6+L7+L19+L22+L23</f>
        <v>0</v>
      </c>
      <c r="M24" s="41">
        <f>M5+M6+M7+M19+M22+M23</f>
        <v>0</v>
      </c>
      <c r="N24" s="24" t="e">
        <f>N5+N6+N7+N19</f>
        <v>#DIV/0!</v>
      </c>
      <c r="O24" s="33" t="e">
        <f>M24/J24</f>
        <v>#DIV/0!</v>
      </c>
    </row>
    <row r="230" ht="17.25" customHeight="1"/>
    <row r="250" ht="23.25" customHeight="1"/>
  </sheetData>
  <mergeCells count="8">
    <mergeCell ref="A5:A24"/>
    <mergeCell ref="B24:C24"/>
    <mergeCell ref="A1:O1"/>
    <mergeCell ref="A3:A4"/>
    <mergeCell ref="B3:B4"/>
    <mergeCell ref="C3:C4"/>
    <mergeCell ref="D3:I3"/>
    <mergeCell ref="J3:O3"/>
  </mergeCells>
  <printOptions/>
  <pageMargins left="0.39" right="0.2" top="0.24" bottom="0.26" header="0.2" footer="0.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9" sqref="B19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611020</v>
      </c>
      <c r="B5" s="3" t="s">
        <v>3</v>
      </c>
      <c r="C5" s="4">
        <v>2111</v>
      </c>
      <c r="D5" s="38">
        <v>26299.2</v>
      </c>
      <c r="E5" s="12">
        <v>34924.1</v>
      </c>
      <c r="F5" s="25">
        <v>34780.1</v>
      </c>
      <c r="G5" s="38">
        <v>33170.3</v>
      </c>
      <c r="H5" s="13">
        <f aca="true" t="shared" si="0" ref="H5:H11">G5/F5</f>
        <v>0.9537149116880056</v>
      </c>
      <c r="I5" s="13">
        <f aca="true" t="shared" si="1" ref="I5:I11">G5/D5</f>
        <v>1.261266502403115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9">
        <v>5735.9</v>
      </c>
      <c r="E6" s="26">
        <v>7683.3</v>
      </c>
      <c r="F6" s="22">
        <v>7648.3</v>
      </c>
      <c r="G6" s="39">
        <v>7274.6</v>
      </c>
      <c r="H6" s="13">
        <f t="shared" si="0"/>
        <v>0.951139468901586</v>
      </c>
      <c r="I6" s="27">
        <f t="shared" si="1"/>
        <v>1.2682578148154606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6001.5</v>
      </c>
      <c r="E7" s="41">
        <f>E8+E9+E10+E11+E13+E14+E20</f>
        <v>6956.1</v>
      </c>
      <c r="F7" s="41">
        <f>F8+F9+F10+F11+F13+F14+F20</f>
        <v>9243.2</v>
      </c>
      <c r="G7" s="41">
        <f>G8+G9+G10+G11+G13+G14+G20</f>
        <v>8549.300000000001</v>
      </c>
      <c r="H7" s="19">
        <f t="shared" si="0"/>
        <v>0.924928596157175</v>
      </c>
      <c r="I7" s="19">
        <f t="shared" si="1"/>
        <v>1.4245272015329502</v>
      </c>
      <c r="J7" s="24">
        <f>J8+J9+J10+J11</f>
        <v>1451.2</v>
      </c>
      <c r="K7" s="24">
        <f>K8+K9+K10+K11</f>
        <v>707.9000000000001</v>
      </c>
      <c r="L7" s="24">
        <f>L8+L9+L10+L11</f>
        <v>1517.3000000000002</v>
      </c>
      <c r="M7" s="24">
        <f>M8+M9+M10+M11</f>
        <v>1517.3000000000002</v>
      </c>
      <c r="N7" s="18">
        <f>M7/L7</f>
        <v>1</v>
      </c>
      <c r="O7" s="18">
        <f>M7/J7</f>
        <v>1.0455485115766263</v>
      </c>
    </row>
    <row r="8" spans="1:15" ht="79.5" customHeight="1">
      <c r="A8" s="54"/>
      <c r="B8" s="20" t="s">
        <v>6</v>
      </c>
      <c r="C8" s="4">
        <v>2210</v>
      </c>
      <c r="D8" s="38">
        <v>206.7</v>
      </c>
      <c r="E8" s="12">
        <v>161.4</v>
      </c>
      <c r="F8" s="28">
        <v>1935.9</v>
      </c>
      <c r="G8" s="38">
        <v>1933.9</v>
      </c>
      <c r="H8" s="13">
        <f t="shared" si="0"/>
        <v>0.9989668887855778</v>
      </c>
      <c r="I8" s="13">
        <f t="shared" si="1"/>
        <v>9.356071601354621</v>
      </c>
      <c r="J8" s="11">
        <v>501.7</v>
      </c>
      <c r="K8" s="11">
        <v>10.7</v>
      </c>
      <c r="L8" s="11">
        <v>508.3</v>
      </c>
      <c r="M8" s="38">
        <v>508.3</v>
      </c>
      <c r="N8" s="13">
        <f>M8/L8</f>
        <v>1</v>
      </c>
      <c r="O8" s="13">
        <f>M8/J8</f>
        <v>1.0131552720749453</v>
      </c>
    </row>
    <row r="9" spans="1:15" ht="47.25">
      <c r="A9" s="54"/>
      <c r="B9" s="14" t="s">
        <v>7</v>
      </c>
      <c r="C9" s="21">
        <v>2220</v>
      </c>
      <c r="D9" s="40">
        <v>19.3</v>
      </c>
      <c r="E9" s="29">
        <v>24.5</v>
      </c>
      <c r="F9" s="6">
        <v>24.5</v>
      </c>
      <c r="G9" s="40">
        <v>24.5</v>
      </c>
      <c r="H9" s="13">
        <f t="shared" si="0"/>
        <v>1</v>
      </c>
      <c r="I9" s="13">
        <f t="shared" si="1"/>
        <v>1.2694300518134713</v>
      </c>
      <c r="J9" s="3">
        <v>17.6</v>
      </c>
      <c r="K9" s="3">
        <v>0</v>
      </c>
      <c r="L9" s="6">
        <v>4</v>
      </c>
      <c r="M9" s="40">
        <v>4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734.9</v>
      </c>
      <c r="E10" s="5">
        <v>928.8</v>
      </c>
      <c r="F10" s="6">
        <v>1009.4</v>
      </c>
      <c r="G10" s="43">
        <v>996.1</v>
      </c>
      <c r="H10" s="13">
        <f t="shared" si="0"/>
        <v>0.9868238557558946</v>
      </c>
      <c r="I10" s="13">
        <f t="shared" si="1"/>
        <v>1.3554225064634644</v>
      </c>
      <c r="J10" s="3">
        <v>914.7</v>
      </c>
      <c r="K10" s="3">
        <v>697.2</v>
      </c>
      <c r="L10" s="3">
        <v>987.6</v>
      </c>
      <c r="M10" s="37">
        <v>987.6</v>
      </c>
      <c r="N10" s="13">
        <f>M10/L10</f>
        <v>1</v>
      </c>
      <c r="O10" s="13">
        <f>M10/J10</f>
        <v>1.0796982617251558</v>
      </c>
    </row>
    <row r="11" spans="1:15" ht="31.5">
      <c r="A11" s="54"/>
      <c r="B11" s="14" t="s">
        <v>9</v>
      </c>
      <c r="C11" s="21">
        <v>2240</v>
      </c>
      <c r="D11" s="37">
        <v>299.1</v>
      </c>
      <c r="E11" s="5">
        <v>370.5</v>
      </c>
      <c r="F11" s="3">
        <v>350.4</v>
      </c>
      <c r="G11" s="37">
        <v>327.8</v>
      </c>
      <c r="H11" s="13">
        <f t="shared" si="0"/>
        <v>0.9355022831050229</v>
      </c>
      <c r="I11" s="13">
        <f t="shared" si="1"/>
        <v>1.095954530257439</v>
      </c>
      <c r="J11" s="6">
        <v>17.2</v>
      </c>
      <c r="K11" s="3">
        <v>0</v>
      </c>
      <c r="L11" s="3">
        <v>17.4</v>
      </c>
      <c r="M11" s="37">
        <v>17.4</v>
      </c>
      <c r="N11" s="13">
        <f>M11/L11</f>
        <v>1</v>
      </c>
      <c r="O11" s="13">
        <f>M11/J11</f>
        <v>1.0116279069767442</v>
      </c>
    </row>
    <row r="12" spans="1:15" ht="15.75">
      <c r="A12" s="54"/>
      <c r="B12" s="3" t="s">
        <v>10</v>
      </c>
      <c r="C12" s="21"/>
      <c r="D12" s="37"/>
      <c r="E12" s="5"/>
      <c r="F12" s="3"/>
      <c r="G12" s="37"/>
      <c r="H12" s="13"/>
      <c r="I12" s="13"/>
      <c r="J12" s="3"/>
      <c r="K12" s="3"/>
      <c r="L12" s="3"/>
      <c r="M12" s="37"/>
      <c r="N12" s="13"/>
      <c r="O12" s="13"/>
    </row>
    <row r="13" spans="1:15" ht="15.75">
      <c r="A13" s="54"/>
      <c r="B13" s="3" t="s">
        <v>11</v>
      </c>
      <c r="C13" s="21">
        <v>2250</v>
      </c>
      <c r="D13" s="37">
        <v>25.9</v>
      </c>
      <c r="E13" s="5">
        <v>64.9</v>
      </c>
      <c r="F13" s="6">
        <v>85.6</v>
      </c>
      <c r="G13" s="37">
        <v>37.3</v>
      </c>
      <c r="H13" s="7">
        <f>G13/F13</f>
        <v>0.4357476635514019</v>
      </c>
      <c r="I13" s="13">
        <f>G13/D13</f>
        <v>1.4401544401544402</v>
      </c>
      <c r="J13" s="3">
        <v>0</v>
      </c>
      <c r="K13" s="3">
        <v>0</v>
      </c>
      <c r="L13" s="3">
        <v>0</v>
      </c>
      <c r="M13" s="37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4710.200000000001</v>
      </c>
      <c r="E14" s="17">
        <f>E15+E16+E17+E18+E19</f>
        <v>5400</v>
      </c>
      <c r="F14" s="30">
        <f>F15+F16+F17+F18</f>
        <v>5831.700000000001</v>
      </c>
      <c r="G14" s="44">
        <f>G15+G16+G17+G18</f>
        <v>5224</v>
      </c>
      <c r="H14" s="19">
        <f>G14/F14</f>
        <v>0.8957936793730815</v>
      </c>
      <c r="I14" s="13">
        <f>G14/D14</f>
        <v>1.1090824168825102</v>
      </c>
      <c r="J14" s="16">
        <f>J16+J17+J18</f>
        <v>0</v>
      </c>
      <c r="K14" s="16">
        <v>0</v>
      </c>
      <c r="L14" s="16">
        <f>L16+L17+L18</f>
        <v>0</v>
      </c>
      <c r="M14" s="34">
        <f>M16+M17+M18</f>
        <v>0</v>
      </c>
      <c r="N14" s="13">
        <v>0</v>
      </c>
      <c r="O14" s="13">
        <v>0</v>
      </c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7">
        <v>133.2</v>
      </c>
      <c r="E16" s="5">
        <v>157.8</v>
      </c>
      <c r="F16" s="6">
        <v>186</v>
      </c>
      <c r="G16" s="37">
        <v>179.1</v>
      </c>
      <c r="H16" s="8">
        <f>G16/F16</f>
        <v>0.9629032258064516</v>
      </c>
      <c r="I16" s="13">
        <f>G16/D16</f>
        <v>1.3445945945945947</v>
      </c>
      <c r="J16" s="3">
        <v>0</v>
      </c>
      <c r="K16" s="3">
        <v>0</v>
      </c>
      <c r="L16" s="3">
        <v>0</v>
      </c>
      <c r="M16" s="37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7">
        <v>614.7</v>
      </c>
      <c r="E17" s="5">
        <v>684.8</v>
      </c>
      <c r="F17" s="6">
        <v>704.1</v>
      </c>
      <c r="G17" s="40">
        <v>694</v>
      </c>
      <c r="H17" s="8">
        <f>G17/F17</f>
        <v>0.9856554466695071</v>
      </c>
      <c r="I17" s="13">
        <f>G17/D17</f>
        <v>1.1290060191963558</v>
      </c>
      <c r="J17" s="3">
        <v>0</v>
      </c>
      <c r="K17" s="3">
        <v>0</v>
      </c>
      <c r="L17" s="3">
        <v>0</v>
      </c>
      <c r="M17" s="37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7">
        <v>3962.3</v>
      </c>
      <c r="E18" s="5">
        <v>4557.4</v>
      </c>
      <c r="F18" s="6">
        <v>4941.6</v>
      </c>
      <c r="G18" s="37">
        <v>4350.9</v>
      </c>
      <c r="H18" s="8">
        <f>G18/F18</f>
        <v>0.880463817387081</v>
      </c>
      <c r="I18" s="13">
        <f>G18/D18</f>
        <v>1.098074350755874</v>
      </c>
      <c r="J18" s="3">
        <v>0</v>
      </c>
      <c r="K18" s="3">
        <v>0</v>
      </c>
      <c r="L18" s="3">
        <v>0</v>
      </c>
      <c r="M18" s="37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/>
      <c r="E19" s="5">
        <v>0</v>
      </c>
      <c r="F19" s="3">
        <v>0</v>
      </c>
      <c r="G19" s="37">
        <v>0</v>
      </c>
      <c r="H19" s="8"/>
      <c r="I19" s="13">
        <v>0</v>
      </c>
      <c r="J19" s="3">
        <v>2.1</v>
      </c>
      <c r="K19" s="3">
        <v>3.8</v>
      </c>
      <c r="L19" s="3">
        <v>5.5</v>
      </c>
      <c r="M19" s="37">
        <v>5.5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7">
        <v>5.4</v>
      </c>
      <c r="E20" s="5">
        <v>6</v>
      </c>
      <c r="F20" s="36">
        <v>5.7</v>
      </c>
      <c r="G20" s="37">
        <v>5.7</v>
      </c>
      <c r="H20" s="8">
        <f>G20/F20</f>
        <v>1</v>
      </c>
      <c r="I20" s="13">
        <f>G20/D20</f>
        <v>1.0555555555555556</v>
      </c>
      <c r="J20" s="3">
        <v>0</v>
      </c>
      <c r="K20" s="3">
        <v>0</v>
      </c>
      <c r="L20" s="3">
        <v>0</v>
      </c>
      <c r="M20" s="37">
        <v>0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10</v>
      </c>
      <c r="E21" s="5">
        <v>10</v>
      </c>
      <c r="F21" s="3">
        <v>43.8</v>
      </c>
      <c r="G21" s="37">
        <v>43.8</v>
      </c>
      <c r="H21" s="8">
        <v>0</v>
      </c>
      <c r="I21" s="13">
        <v>0</v>
      </c>
      <c r="J21" s="3">
        <v>0</v>
      </c>
      <c r="K21" s="3">
        <v>0</v>
      </c>
      <c r="L21" s="3">
        <v>0</v>
      </c>
      <c r="M21" s="37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3">
        <v>21.4</v>
      </c>
      <c r="K22" s="3">
        <v>0</v>
      </c>
      <c r="L22" s="3">
        <v>4277.6</v>
      </c>
      <c r="M22" s="37">
        <v>3936.5</v>
      </c>
      <c r="N22" s="13">
        <f>M22/L22</f>
        <v>0.9202590237516364</v>
      </c>
      <c r="O22" s="13">
        <f>M22/J22</f>
        <v>183.94859813084113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>
        <v>1392.3</v>
      </c>
      <c r="K23" s="22">
        <v>8.8</v>
      </c>
      <c r="L23" s="22">
        <v>1502.6</v>
      </c>
      <c r="M23" s="39">
        <v>1502.6</v>
      </c>
      <c r="N23" s="13">
        <f>M23/L23</f>
        <v>1</v>
      </c>
      <c r="O23" s="13">
        <f>M23/J23</f>
        <v>1.0792214321626086</v>
      </c>
    </row>
    <row r="24" spans="1:15" ht="19.5" customHeight="1">
      <c r="A24" s="54"/>
      <c r="B24" s="55" t="s">
        <v>26</v>
      </c>
      <c r="C24" s="55"/>
      <c r="D24" s="41">
        <f>D5+D6+D7+D19+D21</f>
        <v>38046.6</v>
      </c>
      <c r="E24" s="41">
        <f>E5+E6+E7+E19+E21</f>
        <v>49573.5</v>
      </c>
      <c r="F24" s="41">
        <f>F5+F6+F7+F19+F21</f>
        <v>51715.40000000001</v>
      </c>
      <c r="G24" s="41">
        <f>G5+G6+G7+G19+G21</f>
        <v>49038.00000000001</v>
      </c>
      <c r="H24" s="19">
        <f>G24/F24</f>
        <v>0.9482281873484494</v>
      </c>
      <c r="I24" s="18"/>
      <c r="J24" s="41">
        <f>J7+J22+J23+J19</f>
        <v>2867</v>
      </c>
      <c r="K24" s="41">
        <f>K7+K22+K23+K19</f>
        <v>720.5</v>
      </c>
      <c r="L24" s="41">
        <f>L7+L22+L23+L19</f>
        <v>7303</v>
      </c>
      <c r="M24" s="41">
        <f>M7+M22+M23+M19</f>
        <v>6961.9</v>
      </c>
      <c r="N24" s="13">
        <f>M24/L24</f>
        <v>0.9532931671915651</v>
      </c>
      <c r="O24" s="33"/>
    </row>
    <row r="26" spans="6:14" ht="15.75">
      <c r="F26" s="53" t="s">
        <v>41</v>
      </c>
      <c r="G26" s="53"/>
      <c r="H26" s="53"/>
      <c r="I26" s="53"/>
      <c r="J26" s="53"/>
      <c r="K26" s="53"/>
      <c r="L26" s="53"/>
      <c r="M26" s="53"/>
      <c r="N26" s="53"/>
    </row>
    <row r="28" spans="6:13" ht="15.75">
      <c r="F28" s="53" t="s">
        <v>42</v>
      </c>
      <c r="G28" s="53"/>
      <c r="H28" s="53"/>
      <c r="I28" s="53"/>
      <c r="J28" s="53"/>
      <c r="K28" s="53"/>
      <c r="L28" s="53"/>
      <c r="M28" s="53"/>
    </row>
    <row r="230" ht="17.25" customHeight="1"/>
    <row r="250" ht="23.25" customHeight="1"/>
  </sheetData>
  <sheetProtection selectLockedCells="1" selectUnlockedCells="1"/>
  <mergeCells count="10">
    <mergeCell ref="A1:O1"/>
    <mergeCell ref="A3:A4"/>
    <mergeCell ref="B3:B4"/>
    <mergeCell ref="C3:C4"/>
    <mergeCell ref="D3:I3"/>
    <mergeCell ref="J3:O3"/>
    <mergeCell ref="F26:N26"/>
    <mergeCell ref="F28:M28"/>
    <mergeCell ref="A5:A24"/>
    <mergeCell ref="B24:C24"/>
  </mergeCells>
  <printOptions/>
  <pageMargins left="0.36" right="0.17" top="0.17" bottom="0.09097222222222222" header="0.18" footer="0.16"/>
  <pageSetup horizontalDpi="300" verticalDpi="300" orientation="landscape" paperSize="9" scale="66" r:id="rId1"/>
  <rowBreaks count="13" manualBreakCount="13">
    <brk id="46" max="255" man="1"/>
    <brk id="67" max="255" man="1"/>
    <brk id="87" max="255" man="1"/>
    <brk id="109" max="255" man="1"/>
    <brk id="129" max="255" man="1"/>
    <brk id="149" max="255" man="1"/>
    <brk id="169" max="255" man="1"/>
    <brk id="189" max="255" man="1"/>
    <brk id="209" max="255" man="1"/>
    <brk id="229" max="255" man="1"/>
    <brk id="250" max="255" man="1"/>
    <brk id="272" max="255" man="1"/>
    <brk id="2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B16">
      <selection activeCell="B19" sqref="B19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611090</v>
      </c>
      <c r="B5" s="3" t="s">
        <v>3</v>
      </c>
      <c r="C5" s="4">
        <v>2111</v>
      </c>
      <c r="D5" s="38">
        <v>869.1</v>
      </c>
      <c r="E5" s="12">
        <v>1044.8</v>
      </c>
      <c r="F5" s="25">
        <v>1044.8</v>
      </c>
      <c r="G5" s="38">
        <v>1013.3</v>
      </c>
      <c r="H5" s="13">
        <f aca="true" t="shared" si="0" ref="H5:H11">G5/F5</f>
        <v>0.9698506891271057</v>
      </c>
      <c r="I5" s="13">
        <f aca="true" t="shared" si="1" ref="I5:I11">G5/D5</f>
        <v>1.165918766540099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9">
        <v>205.1</v>
      </c>
      <c r="E6" s="26">
        <v>229.9</v>
      </c>
      <c r="F6" s="22">
        <v>233.2</v>
      </c>
      <c r="G6" s="39">
        <v>233.2</v>
      </c>
      <c r="H6" s="13">
        <f t="shared" si="0"/>
        <v>1</v>
      </c>
      <c r="I6" s="27">
        <f t="shared" si="1"/>
        <v>1.137006338371526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</f>
        <v>216.6</v>
      </c>
      <c r="E7" s="41">
        <f>E8+E9+E10+E11+E13+E14+E20</f>
        <v>365.7</v>
      </c>
      <c r="F7" s="41">
        <f>F8+F9+F10+F11+F13+F14+F20</f>
        <v>366.59999999999997</v>
      </c>
      <c r="G7" s="41">
        <f>G8+G9+G10+G11+G13+G14+G20</f>
        <v>335.8</v>
      </c>
      <c r="H7" s="19">
        <f t="shared" si="0"/>
        <v>0.915984724495363</v>
      </c>
      <c r="I7" s="19">
        <f t="shared" si="1"/>
        <v>1.5503231763619576</v>
      </c>
      <c r="J7" s="24">
        <f>J8+J9+J10+J11+J13+J20</f>
        <v>9.7</v>
      </c>
      <c r="K7" s="24">
        <f>K8+K9+K10+K11+K13+K20</f>
        <v>2.7</v>
      </c>
      <c r="L7" s="24">
        <f>L8+L9+L10+L11+L13+L20</f>
        <v>5.4</v>
      </c>
      <c r="M7" s="24">
        <f>M8+M9+M10+M11+M13+M20</f>
        <v>5.4</v>
      </c>
      <c r="N7" s="18">
        <f>M7/L7</f>
        <v>1</v>
      </c>
      <c r="O7" s="18">
        <f>M7/J7</f>
        <v>0.5567010309278352</v>
      </c>
    </row>
    <row r="8" spans="1:15" ht="79.5" customHeight="1">
      <c r="A8" s="54"/>
      <c r="B8" s="20" t="s">
        <v>6</v>
      </c>
      <c r="C8" s="4">
        <v>2210</v>
      </c>
      <c r="D8" s="38">
        <v>0</v>
      </c>
      <c r="E8" s="12">
        <v>5.9</v>
      </c>
      <c r="F8" s="28">
        <v>7.8</v>
      </c>
      <c r="G8" s="38">
        <v>7.8</v>
      </c>
      <c r="H8" s="13">
        <f t="shared" si="0"/>
        <v>1</v>
      </c>
      <c r="I8" s="13" t="e">
        <f t="shared" si="1"/>
        <v>#DIV/0!</v>
      </c>
      <c r="J8" s="11">
        <v>8.5</v>
      </c>
      <c r="K8" s="11">
        <v>2.7</v>
      </c>
      <c r="L8" s="11">
        <v>5.4</v>
      </c>
      <c r="M8" s="38">
        <v>5.4</v>
      </c>
      <c r="N8" s="13">
        <f>M8/L8</f>
        <v>1</v>
      </c>
      <c r="O8" s="13">
        <f>M8/J8</f>
        <v>0.6352941176470589</v>
      </c>
    </row>
    <row r="9" spans="1:15" ht="47.25">
      <c r="A9" s="54"/>
      <c r="B9" s="14" t="s">
        <v>7</v>
      </c>
      <c r="C9" s="21">
        <v>2220</v>
      </c>
      <c r="D9" s="40">
        <v>0</v>
      </c>
      <c r="E9" s="29">
        <v>0</v>
      </c>
      <c r="F9" s="6">
        <v>0</v>
      </c>
      <c r="G9" s="40">
        <v>0</v>
      </c>
      <c r="H9" s="13" t="e">
        <f t="shared" si="0"/>
        <v>#DIV/0!</v>
      </c>
      <c r="I9" s="13" t="e">
        <f t="shared" si="1"/>
        <v>#DIV/0!</v>
      </c>
      <c r="J9" s="3">
        <v>0</v>
      </c>
      <c r="K9" s="3">
        <v>0</v>
      </c>
      <c r="L9" s="3">
        <v>0</v>
      </c>
      <c r="M9" s="37">
        <v>0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0</v>
      </c>
      <c r="E10" s="5">
        <v>0</v>
      </c>
      <c r="F10" s="6">
        <v>0</v>
      </c>
      <c r="G10" s="43">
        <v>0</v>
      </c>
      <c r="H10" s="13" t="e">
        <f t="shared" si="0"/>
        <v>#DIV/0!</v>
      </c>
      <c r="I10" s="13" t="e">
        <f t="shared" si="1"/>
        <v>#DIV/0!</v>
      </c>
      <c r="J10" s="3">
        <v>0</v>
      </c>
      <c r="K10" s="3">
        <v>0</v>
      </c>
      <c r="L10" s="3"/>
      <c r="M10" s="37"/>
      <c r="N10" s="13" t="e">
        <f>M10/L10</f>
        <v>#DIV/0!</v>
      </c>
      <c r="O10" s="13" t="e">
        <f>M10/J10</f>
        <v>#DIV/0!</v>
      </c>
    </row>
    <row r="11" spans="1:15" ht="31.5">
      <c r="A11" s="54"/>
      <c r="B11" s="14" t="s">
        <v>9</v>
      </c>
      <c r="C11" s="21">
        <v>2240</v>
      </c>
      <c r="D11" s="37">
        <v>2.9</v>
      </c>
      <c r="E11" s="5">
        <v>43.8</v>
      </c>
      <c r="F11" s="3">
        <v>42.8</v>
      </c>
      <c r="G11" s="37">
        <v>38.3</v>
      </c>
      <c r="H11" s="13">
        <f t="shared" si="0"/>
        <v>0.8948598130841121</v>
      </c>
      <c r="I11" s="13">
        <f t="shared" si="1"/>
        <v>13.206896551724137</v>
      </c>
      <c r="J11" s="6">
        <v>1.2</v>
      </c>
      <c r="K11" s="3">
        <v>0</v>
      </c>
      <c r="L11" s="3"/>
      <c r="M11" s="37"/>
      <c r="N11" s="13" t="e">
        <f>M11/L11</f>
        <v>#DIV/0!</v>
      </c>
      <c r="O11" s="13">
        <f>M11/J11</f>
        <v>0</v>
      </c>
    </row>
    <row r="12" spans="1:15" ht="15.75">
      <c r="A12" s="54"/>
      <c r="B12" s="3" t="s">
        <v>10</v>
      </c>
      <c r="C12" s="21"/>
      <c r="D12" s="37"/>
      <c r="E12" s="5"/>
      <c r="F12" s="3"/>
      <c r="G12" s="37"/>
      <c r="H12" s="13"/>
      <c r="I12" s="13"/>
      <c r="J12" s="3"/>
      <c r="K12" s="3"/>
      <c r="L12" s="3"/>
      <c r="M12" s="37"/>
      <c r="N12" s="13"/>
      <c r="O12" s="13"/>
    </row>
    <row r="13" spans="1:15" ht="15.75">
      <c r="A13" s="54"/>
      <c r="B13" s="3" t="s">
        <v>11</v>
      </c>
      <c r="C13" s="21">
        <v>2250</v>
      </c>
      <c r="D13" s="37">
        <v>0</v>
      </c>
      <c r="E13" s="5">
        <v>0</v>
      </c>
      <c r="F13" s="6">
        <v>0</v>
      </c>
      <c r="G13" s="37">
        <v>0</v>
      </c>
      <c r="H13" s="7" t="e">
        <f>G13/F13</f>
        <v>#DIV/0!</v>
      </c>
      <c r="I13" s="13" t="e">
        <f>G13/D13</f>
        <v>#DIV/0!</v>
      </c>
      <c r="J13" s="3">
        <v>0</v>
      </c>
      <c r="K13" s="3">
        <v>0</v>
      </c>
      <c r="L13" s="3">
        <v>0</v>
      </c>
      <c r="M13" s="37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213.7</v>
      </c>
      <c r="E14" s="17">
        <f>E15+E16+E17+E18+E19</f>
        <v>315.3</v>
      </c>
      <c r="F14" s="30">
        <f>F15+F16+F17+F18</f>
        <v>315.3</v>
      </c>
      <c r="G14" s="45">
        <f>G15+G16+G17+G18</f>
        <v>289</v>
      </c>
      <c r="H14" s="19">
        <f>G14/F14</f>
        <v>0.9165873771011734</v>
      </c>
      <c r="I14" s="13">
        <f>G14/D14</f>
        <v>1.3523631258773983</v>
      </c>
      <c r="J14" s="16">
        <f>J16+J17+J18</f>
        <v>0</v>
      </c>
      <c r="K14" s="16"/>
      <c r="L14" s="16">
        <f>L16+L17+L18</f>
        <v>0</v>
      </c>
      <c r="M14" s="34">
        <f>M16+M17+M18</f>
        <v>0</v>
      </c>
      <c r="N14" s="13"/>
      <c r="O14" s="13"/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7">
        <v>0.7</v>
      </c>
      <c r="E16" s="5">
        <v>4.1</v>
      </c>
      <c r="F16" s="6">
        <v>4.1</v>
      </c>
      <c r="G16" s="40">
        <v>3</v>
      </c>
      <c r="H16" s="8">
        <f>G16/F16</f>
        <v>0.7317073170731708</v>
      </c>
      <c r="I16" s="13">
        <f>G16/D16</f>
        <v>4.285714285714286</v>
      </c>
      <c r="J16" s="3">
        <v>0</v>
      </c>
      <c r="K16" s="3">
        <v>0</v>
      </c>
      <c r="L16" s="3">
        <v>0</v>
      </c>
      <c r="M16" s="37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7">
        <v>34</v>
      </c>
      <c r="E17" s="5">
        <v>50.1</v>
      </c>
      <c r="F17" s="6">
        <v>50.1</v>
      </c>
      <c r="G17" s="40">
        <v>49.1</v>
      </c>
      <c r="H17" s="8">
        <f>G17/F17</f>
        <v>0.9800399201596807</v>
      </c>
      <c r="I17" s="13">
        <f>G17/D17</f>
        <v>1.4441176470588235</v>
      </c>
      <c r="J17" s="3">
        <v>0</v>
      </c>
      <c r="K17" s="3">
        <v>0</v>
      </c>
      <c r="L17" s="3">
        <v>0</v>
      </c>
      <c r="M17" s="37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7">
        <v>179</v>
      </c>
      <c r="E18" s="5">
        <v>261.1</v>
      </c>
      <c r="F18" s="6">
        <v>261.1</v>
      </c>
      <c r="G18" s="37">
        <v>236.9</v>
      </c>
      <c r="H18" s="8">
        <f>G18/F18</f>
        <v>0.9073152049023362</v>
      </c>
      <c r="I18" s="13">
        <f>G18/D18</f>
        <v>1.323463687150838</v>
      </c>
      <c r="J18" s="3">
        <v>0</v>
      </c>
      <c r="K18" s="3">
        <v>0</v>
      </c>
      <c r="L18" s="3">
        <v>0</v>
      </c>
      <c r="M18" s="37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/>
      <c r="E19" s="5">
        <v>0</v>
      </c>
      <c r="F19" s="3">
        <v>0</v>
      </c>
      <c r="G19" s="37">
        <v>0</v>
      </c>
      <c r="H19" s="8"/>
      <c r="I19" s="13">
        <v>0</v>
      </c>
      <c r="J19" s="3">
        <v>1.6</v>
      </c>
      <c r="K19" s="3">
        <v>1</v>
      </c>
      <c r="L19" s="3">
        <v>3.7</v>
      </c>
      <c r="M19" s="37">
        <v>3.7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7">
        <v>0.4</v>
      </c>
      <c r="E20" s="5">
        <v>0.7</v>
      </c>
      <c r="F20" s="36">
        <v>0.7</v>
      </c>
      <c r="G20" s="37">
        <v>0.7</v>
      </c>
      <c r="H20" s="8">
        <f>G20/F20</f>
        <v>1</v>
      </c>
      <c r="I20" s="13">
        <f>G20/D20</f>
        <v>1.7499999999999998</v>
      </c>
      <c r="J20" s="3">
        <v>0</v>
      </c>
      <c r="K20" s="3">
        <v>0</v>
      </c>
      <c r="L20" s="3">
        <v>0</v>
      </c>
      <c r="M20" s="37">
        <v>0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0</v>
      </c>
      <c r="E21" s="5">
        <v>0</v>
      </c>
      <c r="F21" s="3">
        <v>0</v>
      </c>
      <c r="G21" s="37">
        <v>0</v>
      </c>
      <c r="H21" s="8">
        <v>0</v>
      </c>
      <c r="I21" s="13">
        <v>0</v>
      </c>
      <c r="J21" s="3">
        <v>0</v>
      </c>
      <c r="K21" s="3">
        <v>0</v>
      </c>
      <c r="L21" s="3">
        <v>0</v>
      </c>
      <c r="M21" s="37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3">
        <v>0</v>
      </c>
      <c r="K22" s="3">
        <v>0</v>
      </c>
      <c r="L22" s="3">
        <v>0</v>
      </c>
      <c r="M22" s="37">
        <v>0</v>
      </c>
      <c r="N22" s="13" t="e">
        <f>M22/L22</f>
        <v>#DIV/0!</v>
      </c>
      <c r="O22" s="13" t="e">
        <f>M22/J22</f>
        <v>#DIV/0!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>
        <v>0</v>
      </c>
      <c r="K23" s="22">
        <v>0</v>
      </c>
      <c r="L23" s="22">
        <v>0</v>
      </c>
      <c r="M23" s="39">
        <v>0</v>
      </c>
      <c r="N23" s="13" t="e">
        <f>M23/L23</f>
        <v>#DIV/0!</v>
      </c>
      <c r="O23" s="13" t="e">
        <f>M23/J23</f>
        <v>#DIV/0!</v>
      </c>
    </row>
    <row r="24" spans="1:15" ht="15.75">
      <c r="A24" s="54"/>
      <c r="B24" s="55" t="s">
        <v>26</v>
      </c>
      <c r="C24" s="55"/>
      <c r="D24" s="41">
        <f>D5+D6+D7+D19</f>
        <v>1290.8</v>
      </c>
      <c r="E24" s="41">
        <f>E5+E6+E7+E19</f>
        <v>1640.4</v>
      </c>
      <c r="F24" s="41">
        <f>F5+F6+F7+F19</f>
        <v>1644.6</v>
      </c>
      <c r="G24" s="41">
        <f>G5+G6+G7+G19</f>
        <v>1582.3</v>
      </c>
      <c r="H24" s="19">
        <f>G24/F24</f>
        <v>0.9621184482548948</v>
      </c>
      <c r="I24" s="18">
        <f>G24/D24</f>
        <v>1.2258289432909824</v>
      </c>
      <c r="J24" s="41">
        <f>J5+J6+J7+J19+J22+J23</f>
        <v>11.299999999999999</v>
      </c>
      <c r="K24" s="41">
        <f>K5+K6+K7+K19+K22+K23</f>
        <v>3.7</v>
      </c>
      <c r="L24" s="41">
        <f>L5+L6+L7+L19+L22+L23</f>
        <v>9.100000000000001</v>
      </c>
      <c r="M24" s="41">
        <f>M5+M6+M7+M19+M22+M23</f>
        <v>9.100000000000001</v>
      </c>
      <c r="N24" s="13">
        <f>M24/L24</f>
        <v>1</v>
      </c>
      <c r="O24" s="33">
        <f>M24/J24</f>
        <v>0.8053097345132746</v>
      </c>
    </row>
    <row r="25" spans="5:13" ht="15.75">
      <c r="E25" s="61" t="s">
        <v>44</v>
      </c>
      <c r="F25" s="61"/>
      <c r="G25" s="61"/>
      <c r="H25" s="61"/>
      <c r="I25" s="61"/>
      <c r="J25" s="61"/>
      <c r="K25" s="61"/>
      <c r="L25" s="61"/>
      <c r="M25" s="61"/>
    </row>
    <row r="26" ht="25.5" customHeight="1"/>
    <row r="27" spans="5:12" ht="15.75">
      <c r="E27" s="53" t="s">
        <v>43</v>
      </c>
      <c r="F27" s="53"/>
      <c r="G27" s="53"/>
      <c r="H27" s="53"/>
      <c r="I27" s="53"/>
      <c r="J27" s="53"/>
      <c r="K27" s="53"/>
      <c r="L27" s="53"/>
    </row>
    <row r="230" ht="17.25" customHeight="1"/>
    <row r="250" ht="23.25" customHeight="1"/>
  </sheetData>
  <sheetProtection selectLockedCells="1" selectUnlockedCells="1"/>
  <mergeCells count="10">
    <mergeCell ref="A1:O1"/>
    <mergeCell ref="A3:A4"/>
    <mergeCell ref="B3:B4"/>
    <mergeCell ref="C3:C4"/>
    <mergeCell ref="D3:I3"/>
    <mergeCell ref="J3:O3"/>
    <mergeCell ref="E25:M25"/>
    <mergeCell ref="E27:L27"/>
    <mergeCell ref="A5:A24"/>
    <mergeCell ref="B24:C24"/>
  </mergeCells>
  <printOptions/>
  <pageMargins left="0.7875" right="0.7875" top="1.0527777777777778" bottom="1.0527777777777778" header="0.7875" footer="0.7875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7">
      <selection activeCell="B19" sqref="B19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611161</v>
      </c>
      <c r="B5" s="3" t="s">
        <v>3</v>
      </c>
      <c r="C5" s="4">
        <v>2111</v>
      </c>
      <c r="D5" s="38">
        <v>1007.2</v>
      </c>
      <c r="E5" s="12">
        <v>1157.8</v>
      </c>
      <c r="F5" s="25">
        <v>1446.9</v>
      </c>
      <c r="G5" s="38">
        <v>1247.9</v>
      </c>
      <c r="H5" s="13">
        <f aca="true" t="shared" si="0" ref="H5:H11">G5/F5</f>
        <v>0.8624645794457115</v>
      </c>
      <c r="I5" s="13">
        <f aca="true" t="shared" si="1" ref="I5:I11">G5/D5</f>
        <v>1.238979348689436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9">
        <v>223</v>
      </c>
      <c r="E6" s="26">
        <v>254.7</v>
      </c>
      <c r="F6" s="22">
        <v>321.3</v>
      </c>
      <c r="G6" s="39">
        <v>284.1</v>
      </c>
      <c r="H6" s="13">
        <f t="shared" si="0"/>
        <v>0.8842203548085902</v>
      </c>
      <c r="I6" s="27">
        <f t="shared" si="1"/>
        <v>1.2739910313901346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23.5</v>
      </c>
      <c r="E7" s="41">
        <f>E8+E9+E10+E11+E13+E14+E20</f>
        <v>24.299999999999997</v>
      </c>
      <c r="F7" s="41">
        <f>F8+F9+F10+F11+F13+F14+F20</f>
        <v>56.89999999999999</v>
      </c>
      <c r="G7" s="41">
        <f>G8+G9+G10+G11+G13+G14+G20</f>
        <v>55.3</v>
      </c>
      <c r="H7" s="19">
        <f t="shared" si="0"/>
        <v>0.9718804920913885</v>
      </c>
      <c r="I7" s="19">
        <f t="shared" si="1"/>
        <v>2.353191489361702</v>
      </c>
      <c r="J7" s="24">
        <f>J8+J9+J10+J11+J13+J20</f>
        <v>0</v>
      </c>
      <c r="K7" s="41">
        <f>K8+K9+K10+K11+K13+K20</f>
        <v>0</v>
      </c>
      <c r="L7" s="41">
        <f>L8+L9+L10+L11+L13+L20</f>
        <v>0</v>
      </c>
      <c r="M7" s="41">
        <f>M8+M9+M10+M11+M13+M20</f>
        <v>0</v>
      </c>
      <c r="N7" s="18" t="e">
        <f>M7/L7</f>
        <v>#DIV/0!</v>
      </c>
      <c r="O7" s="18" t="e">
        <f>M7/J7</f>
        <v>#DIV/0!</v>
      </c>
    </row>
    <row r="8" spans="1:15" ht="79.5" customHeight="1">
      <c r="A8" s="54"/>
      <c r="B8" s="20" t="s">
        <v>6</v>
      </c>
      <c r="C8" s="4">
        <v>2210</v>
      </c>
      <c r="D8" s="38">
        <v>19.7</v>
      </c>
      <c r="E8" s="12">
        <v>20.7</v>
      </c>
      <c r="F8" s="28">
        <v>18.6</v>
      </c>
      <c r="G8" s="38">
        <v>18.6</v>
      </c>
      <c r="H8" s="13">
        <f t="shared" si="0"/>
        <v>1</v>
      </c>
      <c r="I8" s="13">
        <f t="shared" si="1"/>
        <v>0.9441624365482234</v>
      </c>
      <c r="J8" s="11">
        <v>0</v>
      </c>
      <c r="K8" s="11">
        <v>0</v>
      </c>
      <c r="L8" s="11"/>
      <c r="M8" s="38"/>
      <c r="N8" s="13" t="e">
        <f>M8/L8</f>
        <v>#DIV/0!</v>
      </c>
      <c r="O8" s="13" t="e">
        <f>M8/J8</f>
        <v>#DIV/0!</v>
      </c>
    </row>
    <row r="9" spans="1:15" ht="47.25">
      <c r="A9" s="54"/>
      <c r="B9" s="14" t="s">
        <v>7</v>
      </c>
      <c r="C9" s="21">
        <v>2220</v>
      </c>
      <c r="D9" s="40">
        <v>0</v>
      </c>
      <c r="E9" s="29">
        <v>0</v>
      </c>
      <c r="F9" s="6">
        <v>0</v>
      </c>
      <c r="G9" s="40">
        <v>0</v>
      </c>
      <c r="H9" s="13" t="e">
        <f t="shared" si="0"/>
        <v>#DIV/0!</v>
      </c>
      <c r="I9" s="13" t="e">
        <f t="shared" si="1"/>
        <v>#DIV/0!</v>
      </c>
      <c r="J9" s="3">
        <v>0</v>
      </c>
      <c r="K9" s="3">
        <v>0</v>
      </c>
      <c r="L9" s="3">
        <v>0</v>
      </c>
      <c r="M9" s="37">
        <v>0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0</v>
      </c>
      <c r="E10" s="5">
        <v>0</v>
      </c>
      <c r="F10" s="6">
        <v>0</v>
      </c>
      <c r="G10" s="43">
        <v>0</v>
      </c>
      <c r="H10" s="13" t="e">
        <f t="shared" si="0"/>
        <v>#DIV/0!</v>
      </c>
      <c r="I10" s="13" t="e">
        <f t="shared" si="1"/>
        <v>#DIV/0!</v>
      </c>
      <c r="J10" s="3">
        <v>0</v>
      </c>
      <c r="K10" s="3">
        <v>0</v>
      </c>
      <c r="L10" s="3"/>
      <c r="M10" s="37"/>
      <c r="N10" s="13" t="e">
        <f>M10/L10</f>
        <v>#DIV/0!</v>
      </c>
      <c r="O10" s="13" t="e">
        <f>M10/J10</f>
        <v>#DIV/0!</v>
      </c>
    </row>
    <row r="11" spans="1:15" ht="31.5">
      <c r="A11" s="54"/>
      <c r="B11" s="14" t="s">
        <v>9</v>
      </c>
      <c r="C11" s="21">
        <v>2240</v>
      </c>
      <c r="D11" s="37">
        <v>1</v>
      </c>
      <c r="E11" s="5">
        <v>0.7</v>
      </c>
      <c r="F11" s="3">
        <v>0.7</v>
      </c>
      <c r="G11" s="37">
        <v>0.7</v>
      </c>
      <c r="H11" s="13">
        <f t="shared" si="0"/>
        <v>1</v>
      </c>
      <c r="I11" s="13">
        <f t="shared" si="1"/>
        <v>0.7</v>
      </c>
      <c r="J11" s="6">
        <v>0</v>
      </c>
      <c r="K11" s="3">
        <v>0</v>
      </c>
      <c r="L11" s="3"/>
      <c r="M11" s="37"/>
      <c r="N11" s="13" t="e">
        <f>M11/L11</f>
        <v>#DIV/0!</v>
      </c>
      <c r="O11" s="13" t="e">
        <f>M11/J11</f>
        <v>#DIV/0!</v>
      </c>
    </row>
    <row r="12" spans="1:15" ht="15.75">
      <c r="A12" s="54"/>
      <c r="B12" s="3" t="s">
        <v>10</v>
      </c>
      <c r="C12" s="21"/>
      <c r="D12" s="37"/>
      <c r="E12" s="5"/>
      <c r="F12" s="3"/>
      <c r="G12" s="37"/>
      <c r="H12" s="13"/>
      <c r="I12" s="13"/>
      <c r="J12" s="3"/>
      <c r="K12" s="3"/>
      <c r="L12" s="3"/>
      <c r="M12" s="37"/>
      <c r="N12" s="13"/>
      <c r="O12" s="13"/>
    </row>
    <row r="13" spans="1:15" ht="15.75">
      <c r="A13" s="54"/>
      <c r="B13" s="3" t="s">
        <v>11</v>
      </c>
      <c r="C13" s="21">
        <v>2250</v>
      </c>
      <c r="D13" s="37">
        <v>2.8</v>
      </c>
      <c r="E13" s="5">
        <v>2.9</v>
      </c>
      <c r="F13" s="6">
        <v>5</v>
      </c>
      <c r="G13" s="37">
        <v>4</v>
      </c>
      <c r="H13" s="7">
        <f>G13/F13</f>
        <v>0.8</v>
      </c>
      <c r="I13" s="13">
        <f>G13/D13</f>
        <v>1.4285714285714286</v>
      </c>
      <c r="J13" s="3">
        <v>0</v>
      </c>
      <c r="K13" s="3">
        <v>0</v>
      </c>
      <c r="L13" s="3">
        <v>0</v>
      </c>
      <c r="M13" s="37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0</v>
      </c>
      <c r="E14" s="17">
        <f>E15+E16+E17+E18+E19</f>
        <v>0</v>
      </c>
      <c r="F14" s="30">
        <f>F15+F16+F17+F18</f>
        <v>32.599999999999994</v>
      </c>
      <c r="G14" s="44">
        <f>G15+G16+G17+G18</f>
        <v>32</v>
      </c>
      <c r="H14" s="19">
        <f>G14/F14</f>
        <v>0.9815950920245401</v>
      </c>
      <c r="I14" s="13" t="e">
        <f>G14/D14</f>
        <v>#DIV/0!</v>
      </c>
      <c r="J14" s="16">
        <f>J16+J17+J18</f>
        <v>0</v>
      </c>
      <c r="K14" s="16"/>
      <c r="L14" s="16">
        <f>L16+L17+L18</f>
        <v>0</v>
      </c>
      <c r="M14" s="34">
        <f>M16+M17+M18</f>
        <v>0</v>
      </c>
      <c r="N14" s="13">
        <v>0</v>
      </c>
      <c r="O14" s="13">
        <v>0</v>
      </c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7">
        <v>0</v>
      </c>
      <c r="E16" s="5">
        <v>0</v>
      </c>
      <c r="F16" s="6">
        <v>0.1</v>
      </c>
      <c r="G16" s="37">
        <v>0.1</v>
      </c>
      <c r="H16" s="8">
        <f>G16/F16</f>
        <v>1</v>
      </c>
      <c r="I16" s="13" t="e">
        <f>G16/D16</f>
        <v>#DIV/0!</v>
      </c>
      <c r="J16" s="3">
        <v>0</v>
      </c>
      <c r="K16" s="3">
        <v>0</v>
      </c>
      <c r="L16" s="3">
        <v>0</v>
      </c>
      <c r="M16" s="37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7">
        <v>0</v>
      </c>
      <c r="E17" s="5">
        <v>0</v>
      </c>
      <c r="F17" s="6">
        <v>12.6</v>
      </c>
      <c r="G17" s="40">
        <v>12.5</v>
      </c>
      <c r="H17" s="8">
        <f>G17/F17</f>
        <v>0.9920634920634921</v>
      </c>
      <c r="I17" s="13" t="e">
        <f>G17/D17</f>
        <v>#DIV/0!</v>
      </c>
      <c r="J17" s="3">
        <v>0</v>
      </c>
      <c r="K17" s="3">
        <v>0</v>
      </c>
      <c r="L17" s="3">
        <v>0</v>
      </c>
      <c r="M17" s="37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7">
        <v>0</v>
      </c>
      <c r="E18" s="5">
        <v>0</v>
      </c>
      <c r="F18" s="6">
        <v>19.9</v>
      </c>
      <c r="G18" s="37">
        <v>19.4</v>
      </c>
      <c r="H18" s="8">
        <f>G18/F18</f>
        <v>0.9748743718592965</v>
      </c>
      <c r="I18" s="13" t="e">
        <f>G18/D18</f>
        <v>#DIV/0!</v>
      </c>
      <c r="J18" s="3">
        <v>0</v>
      </c>
      <c r="K18" s="3">
        <v>0</v>
      </c>
      <c r="L18" s="3">
        <v>0</v>
      </c>
      <c r="M18" s="37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/>
      <c r="E19" s="5">
        <v>0</v>
      </c>
      <c r="F19" s="3">
        <v>0</v>
      </c>
      <c r="G19" s="37">
        <v>0</v>
      </c>
      <c r="H19" s="8"/>
      <c r="I19" s="13">
        <v>0</v>
      </c>
      <c r="J19" s="3">
        <v>0</v>
      </c>
      <c r="K19" s="3">
        <v>0</v>
      </c>
      <c r="L19" s="3">
        <v>0</v>
      </c>
      <c r="M19" s="37">
        <v>0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7">
        <v>0</v>
      </c>
      <c r="E20" s="5">
        <v>0</v>
      </c>
      <c r="F20" s="36">
        <v>0</v>
      </c>
      <c r="G20" s="37">
        <v>0</v>
      </c>
      <c r="H20" s="8" t="e">
        <f>G20/F20</f>
        <v>#DIV/0!</v>
      </c>
      <c r="I20" s="13" t="e">
        <f>G20/D20</f>
        <v>#DIV/0!</v>
      </c>
      <c r="J20" s="3">
        <v>0</v>
      </c>
      <c r="K20" s="3">
        <v>0</v>
      </c>
      <c r="L20" s="3">
        <v>0</v>
      </c>
      <c r="M20" s="37">
        <v>0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0</v>
      </c>
      <c r="E21" s="5">
        <v>0</v>
      </c>
      <c r="F21" s="3">
        <v>0</v>
      </c>
      <c r="G21" s="37">
        <v>0</v>
      </c>
      <c r="H21" s="8">
        <v>0</v>
      </c>
      <c r="I21" s="13">
        <v>0</v>
      </c>
      <c r="J21" s="3">
        <v>0</v>
      </c>
      <c r="K21" s="3">
        <v>0</v>
      </c>
      <c r="L21" s="3">
        <v>0</v>
      </c>
      <c r="M21" s="37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3">
        <v>0</v>
      </c>
      <c r="K22" s="3">
        <v>0</v>
      </c>
      <c r="L22" s="3">
        <v>206.1</v>
      </c>
      <c r="M22" s="37">
        <v>206.1</v>
      </c>
      <c r="N22" s="13">
        <f>M22/L22</f>
        <v>1</v>
      </c>
      <c r="O22" s="13" t="e">
        <f>M22/J22</f>
        <v>#DIV/0!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>
        <v>0</v>
      </c>
      <c r="K23" s="22">
        <v>0</v>
      </c>
      <c r="L23" s="22"/>
      <c r="M23" s="39"/>
      <c r="N23" s="13" t="e">
        <f>M23/L23</f>
        <v>#DIV/0!</v>
      </c>
      <c r="O23" s="13" t="e">
        <f>M23/J23</f>
        <v>#DIV/0!</v>
      </c>
    </row>
    <row r="24" spans="1:15" ht="15.75">
      <c r="A24" s="54"/>
      <c r="B24" s="55" t="s">
        <v>26</v>
      </c>
      <c r="C24" s="55"/>
      <c r="D24" s="41">
        <f>D5+D6+D7+D19</f>
        <v>1253.7</v>
      </c>
      <c r="E24" s="41">
        <f>E5+E6+E7+E19</f>
        <v>1436.8</v>
      </c>
      <c r="F24" s="41">
        <f>F5+F6+F7+F19</f>
        <v>1825.1000000000001</v>
      </c>
      <c r="G24" s="41">
        <f>G5+G6+G7+G19</f>
        <v>1587.3</v>
      </c>
      <c r="H24" s="19">
        <f>G24/F24</f>
        <v>0.8697057695468741</v>
      </c>
      <c r="I24" s="18">
        <f>G24/D24</f>
        <v>1.2660923665948791</v>
      </c>
      <c r="J24" s="41">
        <f>J5+J6+J7+J19+J22+J23</f>
        <v>0</v>
      </c>
      <c r="K24" s="41">
        <f>K5+K6+K7+K19+K22+K23</f>
        <v>0</v>
      </c>
      <c r="L24" s="41">
        <f>L5+L6+L7+L19+L22+L23</f>
        <v>206.1</v>
      </c>
      <c r="M24" s="41">
        <f>M5+M6+M7+M19+M22+M23</f>
        <v>206.1</v>
      </c>
      <c r="N24" s="24" t="e">
        <f>N5+N6+N7+N19</f>
        <v>#DIV/0!</v>
      </c>
      <c r="O24" s="33" t="e">
        <f>M24/J24</f>
        <v>#DIV/0!</v>
      </c>
    </row>
    <row r="27" spans="4:12" ht="15.75">
      <c r="D27" s="53" t="s">
        <v>41</v>
      </c>
      <c r="E27" s="53"/>
      <c r="F27" s="53"/>
      <c r="G27" s="53"/>
      <c r="H27" s="53"/>
      <c r="I27" s="53"/>
      <c r="J27" s="53"/>
      <c r="K27" s="53"/>
      <c r="L27" s="53"/>
    </row>
    <row r="29" spans="4:11" ht="15.75">
      <c r="D29" s="53" t="s">
        <v>42</v>
      </c>
      <c r="E29" s="53"/>
      <c r="F29" s="53"/>
      <c r="G29" s="53"/>
      <c r="H29" s="53"/>
      <c r="I29" s="53"/>
      <c r="J29" s="53"/>
      <c r="K29" s="53"/>
    </row>
    <row r="230" ht="17.25" customHeight="1"/>
    <row r="250" ht="23.25" customHeight="1"/>
  </sheetData>
  <mergeCells count="10">
    <mergeCell ref="A1:O1"/>
    <mergeCell ref="A3:A4"/>
    <mergeCell ref="B3:B4"/>
    <mergeCell ref="C3:C4"/>
    <mergeCell ref="D3:I3"/>
    <mergeCell ref="J3:O3"/>
    <mergeCell ref="D27:L27"/>
    <mergeCell ref="D29:K29"/>
    <mergeCell ref="A5:A24"/>
    <mergeCell ref="B24:C24"/>
  </mergeCells>
  <printOptions/>
  <pageMargins left="0.47" right="0.17" top="0.2" bottom="0.23" header="0.22" footer="0.16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B16">
      <selection activeCell="B19" sqref="B19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611150</v>
      </c>
      <c r="B5" s="3" t="s">
        <v>3</v>
      </c>
      <c r="C5" s="4">
        <v>2111</v>
      </c>
      <c r="D5" s="38">
        <v>1203.2</v>
      </c>
      <c r="E5" s="12">
        <v>1394.6</v>
      </c>
      <c r="F5" s="25">
        <v>1367.5</v>
      </c>
      <c r="G5" s="42">
        <v>1346</v>
      </c>
      <c r="H5" s="13">
        <f aca="true" t="shared" si="0" ref="H5:H11">G5/F5</f>
        <v>0.9842778793418647</v>
      </c>
      <c r="I5" s="13">
        <f aca="true" t="shared" si="1" ref="I5:I11">G5/D5</f>
        <v>1.1186835106382977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9">
        <v>265.3</v>
      </c>
      <c r="E6" s="26">
        <v>306.8</v>
      </c>
      <c r="F6" s="22">
        <v>300.8</v>
      </c>
      <c r="G6" s="39">
        <v>300.4</v>
      </c>
      <c r="H6" s="13">
        <f t="shared" si="0"/>
        <v>0.9986702127659574</v>
      </c>
      <c r="I6" s="27">
        <f t="shared" si="1"/>
        <v>1.1323030531473801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210.79999999999998</v>
      </c>
      <c r="E7" s="41">
        <f>E8+E9+E10+E11+E13+E14+E20</f>
        <v>237.8</v>
      </c>
      <c r="F7" s="41">
        <f>F8+F9+F10+F11+F13+F14+F20</f>
        <v>237.8</v>
      </c>
      <c r="G7" s="41">
        <f>G8+G9+G10+G11+G13+G14+G20</f>
        <v>178.6</v>
      </c>
      <c r="H7" s="19">
        <f t="shared" si="0"/>
        <v>0.7510513036164844</v>
      </c>
      <c r="I7" s="19">
        <f t="shared" si="1"/>
        <v>0.8472485768500949</v>
      </c>
      <c r="J7" s="24">
        <f>J8+J9+J10+J11+J13+J14+J20</f>
        <v>207.40000000000003</v>
      </c>
      <c r="K7" s="24">
        <f>K8+K9+K10+K11+K13+K14+K20</f>
        <v>122</v>
      </c>
      <c r="L7" s="24">
        <f>L8+L9+L10+L11+L13+L14+L20</f>
        <v>283.70000000000005</v>
      </c>
      <c r="M7" s="24">
        <f>M8+M9+M10+M11+M13+M14+M20</f>
        <v>283.70000000000005</v>
      </c>
      <c r="N7" s="18">
        <f>M7/L7</f>
        <v>1</v>
      </c>
      <c r="O7" s="18">
        <f>M7/J7</f>
        <v>1.3678881388621023</v>
      </c>
    </row>
    <row r="8" spans="1:15" ht="79.5" customHeight="1">
      <c r="A8" s="54"/>
      <c r="B8" s="20" t="s">
        <v>6</v>
      </c>
      <c r="C8" s="4">
        <v>2210</v>
      </c>
      <c r="D8" s="38">
        <v>57.5</v>
      </c>
      <c r="E8" s="12">
        <v>61.7</v>
      </c>
      <c r="F8" s="28">
        <v>61.7</v>
      </c>
      <c r="G8" s="38">
        <v>61.6</v>
      </c>
      <c r="H8" s="13">
        <f t="shared" si="0"/>
        <v>0.9983792544570502</v>
      </c>
      <c r="I8" s="13">
        <f t="shared" si="1"/>
        <v>1.071304347826087</v>
      </c>
      <c r="J8" s="11">
        <v>89.9</v>
      </c>
      <c r="K8" s="28">
        <v>84</v>
      </c>
      <c r="L8" s="11">
        <v>165.6</v>
      </c>
      <c r="M8" s="38">
        <v>165.6</v>
      </c>
      <c r="N8" s="13">
        <f>M8/L8</f>
        <v>1</v>
      </c>
      <c r="O8" s="13">
        <f>M8/J8</f>
        <v>1.8420467185761955</v>
      </c>
    </row>
    <row r="9" spans="1:15" ht="47.25">
      <c r="A9" s="54"/>
      <c r="B9" s="14" t="s">
        <v>7</v>
      </c>
      <c r="C9" s="21">
        <v>2220</v>
      </c>
      <c r="D9" s="40">
        <v>0</v>
      </c>
      <c r="E9" s="29">
        <v>0</v>
      </c>
      <c r="F9" s="6">
        <v>0</v>
      </c>
      <c r="G9" s="40">
        <v>0</v>
      </c>
      <c r="H9" s="13">
        <v>0</v>
      </c>
      <c r="I9" s="13">
        <v>0</v>
      </c>
      <c r="J9" s="3">
        <v>8.8</v>
      </c>
      <c r="K9" s="3">
        <v>0</v>
      </c>
      <c r="L9" s="3">
        <v>0</v>
      </c>
      <c r="M9" s="37">
        <v>0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0</v>
      </c>
      <c r="E10" s="5">
        <v>0</v>
      </c>
      <c r="F10" s="6">
        <v>0</v>
      </c>
      <c r="G10" s="43">
        <v>0</v>
      </c>
      <c r="H10" s="13">
        <v>0</v>
      </c>
      <c r="I10" s="13">
        <v>0</v>
      </c>
      <c r="J10" s="3">
        <v>0</v>
      </c>
      <c r="K10" s="3">
        <v>0</v>
      </c>
      <c r="L10" s="3">
        <v>0</v>
      </c>
      <c r="M10" s="37">
        <v>0</v>
      </c>
      <c r="N10" s="13">
        <v>0</v>
      </c>
      <c r="O10" s="13">
        <v>0</v>
      </c>
    </row>
    <row r="11" spans="1:15" ht="31.5">
      <c r="A11" s="54"/>
      <c r="B11" s="14" t="s">
        <v>9</v>
      </c>
      <c r="C11" s="21">
        <v>2240</v>
      </c>
      <c r="D11" s="37">
        <v>17.1</v>
      </c>
      <c r="E11" s="5">
        <v>17.1</v>
      </c>
      <c r="F11" s="3">
        <v>17.1</v>
      </c>
      <c r="G11" s="37">
        <v>16.5</v>
      </c>
      <c r="H11" s="13">
        <f t="shared" si="0"/>
        <v>0.9649122807017543</v>
      </c>
      <c r="I11" s="13">
        <f t="shared" si="1"/>
        <v>0.9649122807017543</v>
      </c>
      <c r="J11" s="6">
        <v>105.9</v>
      </c>
      <c r="K11" s="6">
        <v>38</v>
      </c>
      <c r="L11" s="3">
        <v>115.5</v>
      </c>
      <c r="M11" s="37">
        <v>115.5</v>
      </c>
      <c r="N11" s="13">
        <f>M11/L11</f>
        <v>1</v>
      </c>
      <c r="O11" s="13">
        <f>M11/J11</f>
        <v>1.0906515580736544</v>
      </c>
    </row>
    <row r="12" spans="1:15" ht="15.75">
      <c r="A12" s="54"/>
      <c r="B12" s="3" t="s">
        <v>10</v>
      </c>
      <c r="C12" s="21"/>
      <c r="D12" s="37"/>
      <c r="E12" s="5"/>
      <c r="F12" s="3"/>
      <c r="G12" s="37"/>
      <c r="H12" s="13"/>
      <c r="I12" s="13"/>
      <c r="J12" s="3"/>
      <c r="K12" s="3"/>
      <c r="L12" s="3"/>
      <c r="M12" s="37"/>
      <c r="N12" s="13"/>
      <c r="O12" s="13"/>
    </row>
    <row r="13" spans="1:15" ht="15.75">
      <c r="A13" s="54"/>
      <c r="B13" s="3" t="s">
        <v>11</v>
      </c>
      <c r="C13" s="21">
        <v>2250</v>
      </c>
      <c r="D13" s="37">
        <v>8.5</v>
      </c>
      <c r="E13" s="5">
        <v>20.9</v>
      </c>
      <c r="F13" s="6">
        <v>20.9</v>
      </c>
      <c r="G13" s="37">
        <v>13.2</v>
      </c>
      <c r="H13" s="7">
        <f>G13/F13</f>
        <v>0.631578947368421</v>
      </c>
      <c r="I13" s="13">
        <f>G13/D13</f>
        <v>1.552941176470588</v>
      </c>
      <c r="J13" s="3">
        <v>0</v>
      </c>
      <c r="K13" s="3">
        <v>0</v>
      </c>
      <c r="L13" s="3">
        <v>0</v>
      </c>
      <c r="M13" s="37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127.69999999999999</v>
      </c>
      <c r="E14" s="17">
        <f>E15+E16+E17+E18+E19</f>
        <v>137.7</v>
      </c>
      <c r="F14" s="30">
        <f>F15+F16+F17+F18</f>
        <v>137.7</v>
      </c>
      <c r="G14" s="44">
        <f>G15+G16+G17+G18</f>
        <v>86.9</v>
      </c>
      <c r="H14" s="19">
        <f>G14/F14</f>
        <v>0.6310820624546115</v>
      </c>
      <c r="I14" s="13">
        <f>G14/D14</f>
        <v>0.6805011746280346</v>
      </c>
      <c r="J14" s="16">
        <f>J16+J17+J18</f>
        <v>0</v>
      </c>
      <c r="K14" s="16">
        <v>0</v>
      </c>
      <c r="L14" s="16">
        <f>L16+L17+L18</f>
        <v>0</v>
      </c>
      <c r="M14" s="34">
        <f>M16+M17+M18</f>
        <v>0</v>
      </c>
      <c r="N14" s="13">
        <v>0</v>
      </c>
      <c r="O14" s="13">
        <v>0</v>
      </c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7">
        <v>1.5</v>
      </c>
      <c r="E16" s="5">
        <v>3.2</v>
      </c>
      <c r="F16" s="6">
        <v>3.2</v>
      </c>
      <c r="G16" s="37">
        <v>1.5</v>
      </c>
      <c r="H16" s="8">
        <f>G16/F16</f>
        <v>0.46875</v>
      </c>
      <c r="I16" s="13">
        <f>G16/D16</f>
        <v>1</v>
      </c>
      <c r="J16" s="3">
        <v>0</v>
      </c>
      <c r="K16" s="3">
        <v>0</v>
      </c>
      <c r="L16" s="3">
        <v>0</v>
      </c>
      <c r="M16" s="37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7">
        <v>24.1</v>
      </c>
      <c r="E17" s="5">
        <v>35.3</v>
      </c>
      <c r="F17" s="6">
        <v>35.3</v>
      </c>
      <c r="G17" s="40">
        <v>34.1</v>
      </c>
      <c r="H17" s="8">
        <f>G17/F17</f>
        <v>0.9660056657223797</v>
      </c>
      <c r="I17" s="13">
        <f>G17/D17</f>
        <v>1.4149377593360997</v>
      </c>
      <c r="J17" s="3">
        <v>0</v>
      </c>
      <c r="K17" s="3">
        <v>0</v>
      </c>
      <c r="L17" s="3">
        <v>0</v>
      </c>
      <c r="M17" s="37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7">
        <v>102.1</v>
      </c>
      <c r="E18" s="5">
        <v>99.2</v>
      </c>
      <c r="F18" s="6">
        <v>99.2</v>
      </c>
      <c r="G18" s="37">
        <v>51.3</v>
      </c>
      <c r="H18" s="8">
        <f>G18/F18</f>
        <v>0.5171370967741935</v>
      </c>
      <c r="I18" s="13">
        <f>G18/D18</f>
        <v>0.5024485798237023</v>
      </c>
      <c r="J18" s="3">
        <v>0</v>
      </c>
      <c r="K18" s="3">
        <v>0</v>
      </c>
      <c r="L18" s="3">
        <v>0</v>
      </c>
      <c r="M18" s="37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>
        <v>0</v>
      </c>
      <c r="E19" s="5">
        <v>0</v>
      </c>
      <c r="F19" s="3">
        <v>0</v>
      </c>
      <c r="G19" s="37">
        <v>0</v>
      </c>
      <c r="H19" s="8"/>
      <c r="I19" s="13">
        <v>0</v>
      </c>
      <c r="J19" s="3">
        <v>75.8</v>
      </c>
      <c r="K19" s="6">
        <v>107</v>
      </c>
      <c r="L19" s="6">
        <v>154</v>
      </c>
      <c r="M19" s="40">
        <v>154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7">
        <v>0</v>
      </c>
      <c r="E20" s="5">
        <v>0.4</v>
      </c>
      <c r="F20" s="36">
        <v>0.4</v>
      </c>
      <c r="G20" s="37">
        <v>0.4</v>
      </c>
      <c r="H20" s="8">
        <f>G20/F20</f>
        <v>1</v>
      </c>
      <c r="I20" s="13">
        <v>0</v>
      </c>
      <c r="J20" s="3">
        <v>2.8</v>
      </c>
      <c r="K20" s="3">
        <v>0</v>
      </c>
      <c r="L20" s="3">
        <v>2.6</v>
      </c>
      <c r="M20" s="37">
        <v>2.6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0</v>
      </c>
      <c r="E21" s="5">
        <v>0</v>
      </c>
      <c r="F21" s="3">
        <v>0</v>
      </c>
      <c r="G21" s="37">
        <v>0</v>
      </c>
      <c r="H21" s="8">
        <v>0</v>
      </c>
      <c r="I21" s="13">
        <v>0</v>
      </c>
      <c r="J21" s="3">
        <v>0</v>
      </c>
      <c r="K21" s="3">
        <v>0</v>
      </c>
      <c r="L21" s="3">
        <v>0</v>
      </c>
      <c r="M21" s="37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32">
        <v>0</v>
      </c>
      <c r="J22" s="3">
        <v>18.5</v>
      </c>
      <c r="K22" s="3">
        <v>206.3</v>
      </c>
      <c r="L22" s="3">
        <v>47.9</v>
      </c>
      <c r="M22" s="37">
        <v>47.9</v>
      </c>
      <c r="N22" s="13">
        <f>M22/L22</f>
        <v>1</v>
      </c>
      <c r="O22" s="13">
        <f>M22/J22</f>
        <v>2.589189189189189</v>
      </c>
    </row>
    <row r="23" spans="1:15" ht="31.5">
      <c r="A23" s="54"/>
      <c r="B23" s="9" t="s">
        <v>39</v>
      </c>
      <c r="C23" s="10">
        <v>3122</v>
      </c>
      <c r="D23" s="39">
        <v>0</v>
      </c>
      <c r="E23" s="26">
        <v>0</v>
      </c>
      <c r="F23" s="22">
        <v>0</v>
      </c>
      <c r="G23" s="39">
        <v>0</v>
      </c>
      <c r="H23" s="49">
        <v>0</v>
      </c>
      <c r="I23" s="48">
        <v>0</v>
      </c>
      <c r="J23" s="26">
        <v>85</v>
      </c>
      <c r="K23" s="22">
        <v>0</v>
      </c>
      <c r="L23" s="22">
        <v>0</v>
      </c>
      <c r="M23" s="39">
        <v>0</v>
      </c>
      <c r="N23" s="13">
        <v>0</v>
      </c>
      <c r="O23" s="13">
        <v>0</v>
      </c>
    </row>
    <row r="24" spans="1:15" ht="31.5">
      <c r="A24" s="54"/>
      <c r="B24" s="9" t="s">
        <v>20</v>
      </c>
      <c r="C24" s="10">
        <v>3132</v>
      </c>
      <c r="D24" s="39">
        <v>0</v>
      </c>
      <c r="E24" s="26">
        <v>0</v>
      </c>
      <c r="F24" s="22">
        <v>0</v>
      </c>
      <c r="G24" s="39">
        <v>0</v>
      </c>
      <c r="H24" s="31">
        <v>0</v>
      </c>
      <c r="I24" s="32">
        <v>0</v>
      </c>
      <c r="J24" s="22">
        <v>26.6</v>
      </c>
      <c r="K24" s="22">
        <v>0</v>
      </c>
      <c r="L24" s="22">
        <v>0</v>
      </c>
      <c r="M24" s="39">
        <v>0</v>
      </c>
      <c r="N24" s="13">
        <v>0</v>
      </c>
      <c r="O24" s="13">
        <f>M24/J24</f>
        <v>0</v>
      </c>
    </row>
    <row r="25" spans="1:15" ht="15.75">
      <c r="A25" s="54"/>
      <c r="B25" s="55" t="s">
        <v>26</v>
      </c>
      <c r="C25" s="55"/>
      <c r="D25" s="41">
        <f>D5+D6+D7+D19</f>
        <v>1679.3</v>
      </c>
      <c r="E25" s="41">
        <f>E5+E6+E7+E19</f>
        <v>1939.1999999999998</v>
      </c>
      <c r="F25" s="41">
        <f>F5+F6+F7+F19</f>
        <v>1906.1</v>
      </c>
      <c r="G25" s="41">
        <f>G5+G6+G7+G19</f>
        <v>1825</v>
      </c>
      <c r="H25" s="19">
        <f>G25/F25</f>
        <v>0.9574523896962385</v>
      </c>
      <c r="I25" s="18">
        <f>G25/D25</f>
        <v>1.0867623414517955</v>
      </c>
      <c r="J25" s="41">
        <f>J7+J22+J23+J24+J19</f>
        <v>413.30000000000007</v>
      </c>
      <c r="K25" s="41">
        <f>K7+K22+K23+K24+K19</f>
        <v>435.3</v>
      </c>
      <c r="L25" s="41">
        <f>L7+L22+L23+L24+L19</f>
        <v>485.6</v>
      </c>
      <c r="M25" s="41">
        <f>M7+M22+M23+M24+M19</f>
        <v>485.6</v>
      </c>
      <c r="N25" s="13">
        <f>M25/L25</f>
        <v>1</v>
      </c>
      <c r="O25" s="33">
        <f>M25/J25</f>
        <v>1.174933462375998</v>
      </c>
    </row>
    <row r="28" spans="5:13" ht="15.75">
      <c r="E28" s="53" t="s">
        <v>41</v>
      </c>
      <c r="F28" s="53"/>
      <c r="G28" s="53"/>
      <c r="H28" s="53"/>
      <c r="I28" s="53"/>
      <c r="J28" s="53"/>
      <c r="K28" s="53"/>
      <c r="L28" s="53"/>
      <c r="M28" s="53"/>
    </row>
    <row r="30" spans="5:12" ht="15.75">
      <c r="E30" s="53" t="s">
        <v>42</v>
      </c>
      <c r="F30" s="53"/>
      <c r="G30" s="53"/>
      <c r="H30" s="53"/>
      <c r="I30" s="53"/>
      <c r="J30" s="53"/>
      <c r="K30" s="53"/>
      <c r="L30" s="53"/>
    </row>
    <row r="231" ht="17.25" customHeight="1"/>
    <row r="251" ht="23.25" customHeight="1"/>
  </sheetData>
  <mergeCells count="10">
    <mergeCell ref="E28:M28"/>
    <mergeCell ref="E30:L30"/>
    <mergeCell ref="A5:A25"/>
    <mergeCell ref="B25:C25"/>
    <mergeCell ref="A1:O1"/>
    <mergeCell ref="A3:A4"/>
    <mergeCell ref="B3:B4"/>
    <mergeCell ref="C3:C4"/>
    <mergeCell ref="D3:I3"/>
    <mergeCell ref="J3:O3"/>
  </mergeCells>
  <printOptions/>
  <pageMargins left="0.75" right="0.75" top="0.24" bottom="0.22" header="0.2" footer="0.2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B16">
      <selection activeCell="E26" sqref="E26:M28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40</v>
      </c>
      <c r="E4" s="47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611162</v>
      </c>
      <c r="B5" s="3" t="s">
        <v>3</v>
      </c>
      <c r="C5" s="4">
        <v>2111</v>
      </c>
      <c r="D5" s="38">
        <v>0</v>
      </c>
      <c r="E5" s="12">
        <v>0</v>
      </c>
      <c r="F5" s="25">
        <v>0</v>
      </c>
      <c r="G5" s="38">
        <v>0</v>
      </c>
      <c r="H5" s="13">
        <v>0</v>
      </c>
      <c r="I5" s="13">
        <v>0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9">
        <v>0</v>
      </c>
      <c r="E6" s="26">
        <v>0</v>
      </c>
      <c r="F6" s="22">
        <v>0</v>
      </c>
      <c r="G6" s="39">
        <v>0</v>
      </c>
      <c r="H6" s="13">
        <v>0</v>
      </c>
      <c r="I6" s="27">
        <v>0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0</v>
      </c>
      <c r="E7" s="41">
        <f>E8+E9+E10+E11+E13+E14+E20</f>
        <v>0</v>
      </c>
      <c r="F7" s="41">
        <f>F8+F9+F10+F11+F13+F14+F20</f>
        <v>0</v>
      </c>
      <c r="G7" s="41">
        <f>G8+G9+G10+G11+G13+G14+G20</f>
        <v>0</v>
      </c>
      <c r="H7" s="19">
        <v>0</v>
      </c>
      <c r="I7" s="19">
        <v>0</v>
      </c>
      <c r="J7" s="24">
        <f>J8+J9+J10+J11+J13+J20</f>
        <v>0</v>
      </c>
      <c r="K7" s="41">
        <f>K8+K9+K10+K11+K13+K20</f>
        <v>0</v>
      </c>
      <c r="L7" s="41">
        <f>L8+L9+L10+L11+L13+L20</f>
        <v>0</v>
      </c>
      <c r="M7" s="41">
        <f>M8+M9+M10+M11+M13+M20</f>
        <v>0</v>
      </c>
      <c r="N7" s="18">
        <v>0</v>
      </c>
      <c r="O7" s="18">
        <v>0</v>
      </c>
    </row>
    <row r="8" spans="1:15" ht="79.5" customHeight="1">
      <c r="A8" s="54"/>
      <c r="B8" s="20" t="s">
        <v>6</v>
      </c>
      <c r="C8" s="4">
        <v>2210</v>
      </c>
      <c r="D8" s="39">
        <v>0</v>
      </c>
      <c r="E8" s="26">
        <v>0</v>
      </c>
      <c r="F8" s="22">
        <v>0</v>
      </c>
      <c r="G8" s="39">
        <v>0</v>
      </c>
      <c r="H8" s="13">
        <v>0</v>
      </c>
      <c r="I8" s="13">
        <v>0</v>
      </c>
      <c r="J8" s="22">
        <v>0</v>
      </c>
      <c r="K8" s="22">
        <v>0</v>
      </c>
      <c r="L8" s="22">
        <v>0</v>
      </c>
      <c r="M8" s="39">
        <v>0</v>
      </c>
      <c r="N8" s="13">
        <v>0</v>
      </c>
      <c r="O8" s="13">
        <v>0</v>
      </c>
    </row>
    <row r="9" spans="1:15" ht="47.25">
      <c r="A9" s="54"/>
      <c r="B9" s="14" t="s">
        <v>7</v>
      </c>
      <c r="C9" s="21">
        <v>2220</v>
      </c>
      <c r="D9" s="39">
        <v>0</v>
      </c>
      <c r="E9" s="26">
        <v>0</v>
      </c>
      <c r="F9" s="22">
        <v>0</v>
      </c>
      <c r="G9" s="39">
        <v>0</v>
      </c>
      <c r="H9" s="13">
        <v>0</v>
      </c>
      <c r="I9" s="13">
        <v>0</v>
      </c>
      <c r="J9" s="22">
        <v>0</v>
      </c>
      <c r="K9" s="22">
        <v>0</v>
      </c>
      <c r="L9" s="22">
        <v>0</v>
      </c>
      <c r="M9" s="39">
        <v>0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9">
        <v>0</v>
      </c>
      <c r="E10" s="26">
        <v>0</v>
      </c>
      <c r="F10" s="22">
        <v>0</v>
      </c>
      <c r="G10" s="39">
        <v>0</v>
      </c>
      <c r="H10" s="13">
        <v>0</v>
      </c>
      <c r="I10" s="13">
        <v>0</v>
      </c>
      <c r="J10" s="22">
        <v>0</v>
      </c>
      <c r="K10" s="22">
        <v>0</v>
      </c>
      <c r="L10" s="22">
        <v>0</v>
      </c>
      <c r="M10" s="39">
        <v>0</v>
      </c>
      <c r="N10" s="13">
        <v>0</v>
      </c>
      <c r="O10" s="13">
        <v>0</v>
      </c>
    </row>
    <row r="11" spans="1:15" ht="31.5">
      <c r="A11" s="54"/>
      <c r="B11" s="14" t="s">
        <v>9</v>
      </c>
      <c r="C11" s="21">
        <v>2240</v>
      </c>
      <c r="D11" s="39">
        <v>0</v>
      </c>
      <c r="E11" s="26">
        <v>0</v>
      </c>
      <c r="F11" s="22">
        <v>0</v>
      </c>
      <c r="G11" s="39">
        <v>0</v>
      </c>
      <c r="H11" s="13">
        <v>0</v>
      </c>
      <c r="I11" s="13">
        <v>0</v>
      </c>
      <c r="J11" s="22">
        <v>0</v>
      </c>
      <c r="K11" s="22">
        <v>0</v>
      </c>
      <c r="L11" s="22">
        <v>0</v>
      </c>
      <c r="M11" s="39">
        <v>0</v>
      </c>
      <c r="N11" s="13">
        <v>0</v>
      </c>
      <c r="O11" s="13">
        <v>0</v>
      </c>
    </row>
    <row r="12" spans="1:15" ht="15.75">
      <c r="A12" s="54"/>
      <c r="B12" s="3" t="s">
        <v>10</v>
      </c>
      <c r="C12" s="21"/>
      <c r="D12" s="39">
        <v>0</v>
      </c>
      <c r="E12" s="26">
        <v>0</v>
      </c>
      <c r="F12" s="22">
        <v>0</v>
      </c>
      <c r="G12" s="39">
        <v>0</v>
      </c>
      <c r="H12" s="13"/>
      <c r="I12" s="13"/>
      <c r="J12" s="22">
        <v>0</v>
      </c>
      <c r="K12" s="22">
        <v>0</v>
      </c>
      <c r="L12" s="22">
        <v>0</v>
      </c>
      <c r="M12" s="39">
        <v>0</v>
      </c>
      <c r="N12" s="13">
        <v>0</v>
      </c>
      <c r="O12" s="13">
        <v>0</v>
      </c>
    </row>
    <row r="13" spans="1:15" ht="15.75">
      <c r="A13" s="54"/>
      <c r="B13" s="3" t="s">
        <v>11</v>
      </c>
      <c r="C13" s="21">
        <v>2250</v>
      </c>
      <c r="D13" s="39">
        <v>0</v>
      </c>
      <c r="E13" s="26">
        <v>0</v>
      </c>
      <c r="F13" s="22">
        <v>0</v>
      </c>
      <c r="G13" s="39">
        <v>0</v>
      </c>
      <c r="H13" s="7">
        <v>0</v>
      </c>
      <c r="I13" s="13">
        <v>0</v>
      </c>
      <c r="J13" s="22">
        <v>0</v>
      </c>
      <c r="K13" s="22">
        <v>0</v>
      </c>
      <c r="L13" s="22">
        <v>0</v>
      </c>
      <c r="M13" s="39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0</v>
      </c>
      <c r="E14" s="17">
        <f>E15+E16+E17+E18+E19</f>
        <v>0</v>
      </c>
      <c r="F14" s="30">
        <f>F15+F16+F17+F18</f>
        <v>0</v>
      </c>
      <c r="G14" s="44">
        <f>G15+G16+G17+G18</f>
        <v>0</v>
      </c>
      <c r="H14" s="19">
        <v>0</v>
      </c>
      <c r="I14" s="13">
        <v>0</v>
      </c>
      <c r="J14" s="16">
        <f>J16+J17+J18</f>
        <v>0</v>
      </c>
      <c r="K14" s="16"/>
      <c r="L14" s="16">
        <f>L16+L17+L18</f>
        <v>0</v>
      </c>
      <c r="M14" s="34">
        <f>M16+M17+M18</f>
        <v>0</v>
      </c>
      <c r="N14" s="13">
        <v>0</v>
      </c>
      <c r="O14" s="13">
        <v>0</v>
      </c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22">
        <v>0</v>
      </c>
      <c r="K15" s="22">
        <v>0</v>
      </c>
      <c r="L15" s="22">
        <v>0</v>
      </c>
      <c r="M15" s="39">
        <v>0</v>
      </c>
      <c r="N15" s="13">
        <v>0</v>
      </c>
      <c r="O15" s="13">
        <v>0</v>
      </c>
    </row>
    <row r="16" spans="1:15" ht="31.5">
      <c r="A16" s="54"/>
      <c r="B16" s="14" t="s">
        <v>14</v>
      </c>
      <c r="C16" s="21">
        <v>2272</v>
      </c>
      <c r="D16" s="39">
        <v>0</v>
      </c>
      <c r="E16" s="26">
        <v>0</v>
      </c>
      <c r="F16" s="22">
        <v>0</v>
      </c>
      <c r="G16" s="39">
        <v>0</v>
      </c>
      <c r="H16" s="8">
        <v>0</v>
      </c>
      <c r="I16" s="13">
        <v>0</v>
      </c>
      <c r="J16" s="22">
        <v>0</v>
      </c>
      <c r="K16" s="22">
        <v>0</v>
      </c>
      <c r="L16" s="22">
        <v>0</v>
      </c>
      <c r="M16" s="39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9">
        <v>0</v>
      </c>
      <c r="E17" s="26">
        <v>0</v>
      </c>
      <c r="F17" s="22">
        <v>0</v>
      </c>
      <c r="G17" s="39">
        <v>0</v>
      </c>
      <c r="H17" s="8">
        <v>0</v>
      </c>
      <c r="I17" s="13">
        <v>0</v>
      </c>
      <c r="J17" s="22">
        <v>0</v>
      </c>
      <c r="K17" s="22">
        <v>0</v>
      </c>
      <c r="L17" s="22">
        <v>0</v>
      </c>
      <c r="M17" s="39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9">
        <v>0</v>
      </c>
      <c r="E18" s="26">
        <v>0</v>
      </c>
      <c r="F18" s="22">
        <v>0</v>
      </c>
      <c r="G18" s="39">
        <v>0</v>
      </c>
      <c r="H18" s="8">
        <v>0</v>
      </c>
      <c r="I18" s="13">
        <v>0</v>
      </c>
      <c r="J18" s="22">
        <v>0</v>
      </c>
      <c r="K18" s="22">
        <v>0</v>
      </c>
      <c r="L18" s="22">
        <v>0</v>
      </c>
      <c r="M18" s="39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/>
      <c r="E19" s="5">
        <v>0</v>
      </c>
      <c r="F19" s="3">
        <v>0</v>
      </c>
      <c r="G19" s="37">
        <v>0</v>
      </c>
      <c r="H19" s="8">
        <v>0</v>
      </c>
      <c r="I19" s="13">
        <v>0</v>
      </c>
      <c r="J19" s="3">
        <v>0</v>
      </c>
      <c r="K19" s="3">
        <v>0</v>
      </c>
      <c r="L19" s="3">
        <v>0</v>
      </c>
      <c r="M19" s="37">
        <v>0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9">
        <v>0</v>
      </c>
      <c r="E20" s="26">
        <v>0</v>
      </c>
      <c r="F20" s="22">
        <v>0</v>
      </c>
      <c r="G20" s="39">
        <v>0</v>
      </c>
      <c r="H20" s="8">
        <v>0</v>
      </c>
      <c r="I20" s="13">
        <v>0</v>
      </c>
      <c r="J20" s="22">
        <v>0</v>
      </c>
      <c r="K20" s="22">
        <v>0</v>
      </c>
      <c r="L20" s="22">
        <v>0</v>
      </c>
      <c r="M20" s="39">
        <v>0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25.3</v>
      </c>
      <c r="E21" s="5">
        <v>14.5</v>
      </c>
      <c r="F21" s="3">
        <v>16.3</v>
      </c>
      <c r="G21" s="37">
        <v>16.3</v>
      </c>
      <c r="H21" s="8">
        <v>0</v>
      </c>
      <c r="I21" s="13">
        <v>0</v>
      </c>
      <c r="J21" s="22">
        <v>0</v>
      </c>
      <c r="K21" s="22">
        <v>0</v>
      </c>
      <c r="L21" s="22">
        <v>0</v>
      </c>
      <c r="M21" s="39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22">
        <v>0</v>
      </c>
      <c r="K22" s="22">
        <v>0</v>
      </c>
      <c r="L22" s="22">
        <v>0</v>
      </c>
      <c r="M22" s="39">
        <v>0</v>
      </c>
      <c r="N22" s="13">
        <v>0</v>
      </c>
      <c r="O22" s="13">
        <v>0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>
        <v>0</v>
      </c>
      <c r="K23" s="22">
        <v>0</v>
      </c>
      <c r="L23" s="22">
        <v>0</v>
      </c>
      <c r="M23" s="39">
        <v>0</v>
      </c>
      <c r="N23" s="13">
        <v>0</v>
      </c>
      <c r="O23" s="13">
        <v>0</v>
      </c>
    </row>
    <row r="24" spans="1:15" ht="15.75">
      <c r="A24" s="54"/>
      <c r="B24" s="55" t="s">
        <v>26</v>
      </c>
      <c r="C24" s="55"/>
      <c r="D24" s="41">
        <f>D5+D6+D7+D19+D21</f>
        <v>25.3</v>
      </c>
      <c r="E24" s="41">
        <f>E5+E6+E7+E19+E21</f>
        <v>14.5</v>
      </c>
      <c r="F24" s="41">
        <f>F5+F6+F7+F19+F21</f>
        <v>16.3</v>
      </c>
      <c r="G24" s="41">
        <f>G5+G6+G7+G19+G21</f>
        <v>16.3</v>
      </c>
      <c r="H24" s="19">
        <f>G24/F24</f>
        <v>1</v>
      </c>
      <c r="I24" s="18">
        <f>G24/D24</f>
        <v>0.6442687747035574</v>
      </c>
      <c r="J24" s="41">
        <f>J5+J6+J7+J19+J22+J23</f>
        <v>0</v>
      </c>
      <c r="K24" s="41">
        <f>K5+K6+K7+K19+K22+K23</f>
        <v>0</v>
      </c>
      <c r="L24" s="41">
        <f>L5+L6+L7+L19+L22+L23</f>
        <v>0</v>
      </c>
      <c r="M24" s="41">
        <f>M5+M6+M7+M19+M22+M23</f>
        <v>0</v>
      </c>
      <c r="N24" s="24">
        <v>0</v>
      </c>
      <c r="O24" s="33">
        <v>0</v>
      </c>
    </row>
    <row r="26" spans="5:13" ht="15.75">
      <c r="E26" s="53" t="s">
        <v>41</v>
      </c>
      <c r="F26" s="53"/>
      <c r="G26" s="53"/>
      <c r="H26" s="53"/>
      <c r="I26" s="53"/>
      <c r="J26" s="53"/>
      <c r="K26" s="53"/>
      <c r="L26" s="53"/>
      <c r="M26" s="53"/>
    </row>
    <row r="28" spans="5:12" ht="15.75">
      <c r="E28" s="53" t="s">
        <v>42</v>
      </c>
      <c r="F28" s="53"/>
      <c r="G28" s="53"/>
      <c r="H28" s="53"/>
      <c r="I28" s="53"/>
      <c r="J28" s="53"/>
      <c r="K28" s="53"/>
      <c r="L28" s="53"/>
    </row>
    <row r="230" ht="17.25" customHeight="1"/>
    <row r="250" ht="23.25" customHeight="1"/>
  </sheetData>
  <mergeCells count="10">
    <mergeCell ref="E26:M26"/>
    <mergeCell ref="E28:L28"/>
    <mergeCell ref="A5:A24"/>
    <mergeCell ref="B24:C24"/>
    <mergeCell ref="A1:O1"/>
    <mergeCell ref="A3:A4"/>
    <mergeCell ref="B3:B4"/>
    <mergeCell ref="C3:C4"/>
    <mergeCell ref="D3:I3"/>
    <mergeCell ref="J3:O3"/>
  </mergeCells>
  <printOptions/>
  <pageMargins left="0.75" right="0.17" top="0.17" bottom="0.16" header="0.17" footer="0.16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6">
      <selection activeCell="F25" sqref="F25:N27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613140</v>
      </c>
      <c r="B5" s="3" t="s">
        <v>3</v>
      </c>
      <c r="C5" s="4">
        <v>2111</v>
      </c>
      <c r="D5" s="38">
        <v>0</v>
      </c>
      <c r="E5" s="12">
        <v>0</v>
      </c>
      <c r="F5" s="25">
        <v>0</v>
      </c>
      <c r="G5" s="38">
        <v>0</v>
      </c>
      <c r="H5" s="13">
        <v>0</v>
      </c>
      <c r="I5" s="13">
        <v>0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9">
        <v>0</v>
      </c>
      <c r="E6" s="26">
        <v>0</v>
      </c>
      <c r="F6" s="22">
        <v>0</v>
      </c>
      <c r="G6" s="39">
        <v>0</v>
      </c>
      <c r="H6" s="13">
        <v>0</v>
      </c>
      <c r="I6" s="27">
        <v>0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23.4</v>
      </c>
      <c r="E7" s="41">
        <f>E8+E9+E10+E11+E13+E14+E20</f>
        <v>23.4</v>
      </c>
      <c r="F7" s="41">
        <f>F8+F9+F10+F11+F13+F14+F20</f>
        <v>23.4</v>
      </c>
      <c r="G7" s="41">
        <f>G8+G9+G10+G11+G13+G14+G20</f>
        <v>23.4</v>
      </c>
      <c r="H7" s="19">
        <f>G7/F7</f>
        <v>1</v>
      </c>
      <c r="I7" s="19">
        <f>G7/D7</f>
        <v>1</v>
      </c>
      <c r="J7" s="24">
        <f>J8+J9+J10+J11+J13+J20</f>
        <v>0</v>
      </c>
      <c r="K7" s="41">
        <f>K8+K9+K10+K11+K13+K20</f>
        <v>0</v>
      </c>
      <c r="L7" s="41">
        <f>L8+L9+L10+L11+L13+L20</f>
        <v>0</v>
      </c>
      <c r="M7" s="41">
        <f>M8+M9+M10+M11+M13+M20</f>
        <v>0</v>
      </c>
      <c r="N7" s="18">
        <v>0</v>
      </c>
      <c r="O7" s="18">
        <v>0</v>
      </c>
    </row>
    <row r="8" spans="1:15" ht="79.5" customHeight="1">
      <c r="A8" s="54"/>
      <c r="B8" s="20" t="s">
        <v>6</v>
      </c>
      <c r="C8" s="4">
        <v>2210</v>
      </c>
      <c r="D8" s="39">
        <v>0</v>
      </c>
      <c r="E8" s="26">
        <v>0</v>
      </c>
      <c r="F8" s="22">
        <v>0</v>
      </c>
      <c r="G8" s="39">
        <v>0</v>
      </c>
      <c r="H8" s="13">
        <v>0</v>
      </c>
      <c r="I8" s="13">
        <v>0</v>
      </c>
      <c r="J8" s="22">
        <v>0</v>
      </c>
      <c r="K8" s="22">
        <v>0</v>
      </c>
      <c r="L8" s="22">
        <v>0</v>
      </c>
      <c r="M8" s="39">
        <v>0</v>
      </c>
      <c r="N8" s="13">
        <v>0</v>
      </c>
      <c r="O8" s="13">
        <v>0</v>
      </c>
    </row>
    <row r="9" spans="1:15" ht="47.25">
      <c r="A9" s="54"/>
      <c r="B9" s="14" t="s">
        <v>7</v>
      </c>
      <c r="C9" s="21">
        <v>2220</v>
      </c>
      <c r="D9" s="39">
        <v>0</v>
      </c>
      <c r="E9" s="26">
        <v>0</v>
      </c>
      <c r="F9" s="22">
        <v>0</v>
      </c>
      <c r="G9" s="39">
        <v>0</v>
      </c>
      <c r="H9" s="13">
        <v>0</v>
      </c>
      <c r="I9" s="13">
        <v>0</v>
      </c>
      <c r="J9" s="22">
        <v>0</v>
      </c>
      <c r="K9" s="22">
        <v>0</v>
      </c>
      <c r="L9" s="22">
        <v>0</v>
      </c>
      <c r="M9" s="39">
        <v>0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23.4</v>
      </c>
      <c r="E10" s="5">
        <v>23.4</v>
      </c>
      <c r="F10" s="6">
        <v>23.4</v>
      </c>
      <c r="G10" s="43">
        <v>23.4</v>
      </c>
      <c r="H10" s="13">
        <f>G10/F10</f>
        <v>1</v>
      </c>
      <c r="I10" s="13">
        <f>G10/D10</f>
        <v>1</v>
      </c>
      <c r="J10" s="22">
        <v>0</v>
      </c>
      <c r="K10" s="22">
        <v>0</v>
      </c>
      <c r="L10" s="22">
        <v>0</v>
      </c>
      <c r="M10" s="39">
        <v>0</v>
      </c>
      <c r="N10" s="13">
        <v>0</v>
      </c>
      <c r="O10" s="13">
        <v>0</v>
      </c>
    </row>
    <row r="11" spans="1:15" ht="31.5">
      <c r="A11" s="54"/>
      <c r="B11" s="14" t="s">
        <v>9</v>
      </c>
      <c r="C11" s="21">
        <v>2240</v>
      </c>
      <c r="D11" s="39">
        <v>0</v>
      </c>
      <c r="E11" s="26">
        <v>0</v>
      </c>
      <c r="F11" s="22">
        <v>0</v>
      </c>
      <c r="G11" s="39">
        <v>0</v>
      </c>
      <c r="H11" s="13">
        <v>0</v>
      </c>
      <c r="I11" s="13">
        <v>0</v>
      </c>
      <c r="J11" s="22">
        <v>0</v>
      </c>
      <c r="K11" s="22">
        <v>0</v>
      </c>
      <c r="L11" s="22">
        <v>0</v>
      </c>
      <c r="M11" s="39">
        <v>0</v>
      </c>
      <c r="N11" s="13">
        <v>0</v>
      </c>
      <c r="O11" s="13">
        <v>0</v>
      </c>
    </row>
    <row r="12" spans="1:15" ht="15.75">
      <c r="A12" s="54"/>
      <c r="B12" s="3" t="s">
        <v>10</v>
      </c>
      <c r="C12" s="21"/>
      <c r="D12" s="39">
        <v>0</v>
      </c>
      <c r="E12" s="26">
        <v>0</v>
      </c>
      <c r="F12" s="22">
        <v>0</v>
      </c>
      <c r="G12" s="39">
        <v>0</v>
      </c>
      <c r="H12" s="13"/>
      <c r="I12" s="13"/>
      <c r="J12" s="22">
        <v>0</v>
      </c>
      <c r="K12" s="22">
        <v>0</v>
      </c>
      <c r="L12" s="22">
        <v>0</v>
      </c>
      <c r="M12" s="39">
        <v>0</v>
      </c>
      <c r="N12" s="13">
        <v>0</v>
      </c>
      <c r="O12" s="13">
        <v>0</v>
      </c>
    </row>
    <row r="13" spans="1:15" ht="15.75">
      <c r="A13" s="54"/>
      <c r="B13" s="3" t="s">
        <v>11</v>
      </c>
      <c r="C13" s="21">
        <v>2250</v>
      </c>
      <c r="D13" s="39">
        <v>0</v>
      </c>
      <c r="E13" s="26">
        <v>0</v>
      </c>
      <c r="F13" s="22">
        <v>0</v>
      </c>
      <c r="G13" s="39">
        <v>0</v>
      </c>
      <c r="H13" s="7">
        <v>0</v>
      </c>
      <c r="I13" s="13">
        <v>0</v>
      </c>
      <c r="J13" s="22">
        <v>0</v>
      </c>
      <c r="K13" s="22">
        <v>0</v>
      </c>
      <c r="L13" s="22">
        <v>0</v>
      </c>
      <c r="M13" s="39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0</v>
      </c>
      <c r="E14" s="17">
        <f>E15+E16+E17+E18+E19</f>
        <v>0</v>
      </c>
      <c r="F14" s="30">
        <f>F15+F16+F17+F18</f>
        <v>0</v>
      </c>
      <c r="G14" s="44">
        <f>G15+G16+G17+G18</f>
        <v>0</v>
      </c>
      <c r="H14" s="19">
        <v>0</v>
      </c>
      <c r="I14" s="13">
        <v>0</v>
      </c>
      <c r="J14" s="16">
        <f>J16+J17+J18</f>
        <v>0</v>
      </c>
      <c r="K14" s="16"/>
      <c r="L14" s="16">
        <f>L16+L17+L18</f>
        <v>0</v>
      </c>
      <c r="M14" s="34">
        <f>M16+M17+M18</f>
        <v>0</v>
      </c>
      <c r="N14" s="13">
        <v>0</v>
      </c>
      <c r="O14" s="13">
        <v>0</v>
      </c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19"/>
      <c r="I15" s="13"/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9">
        <v>0</v>
      </c>
      <c r="E16" s="26">
        <v>0</v>
      </c>
      <c r="F16" s="22">
        <v>0</v>
      </c>
      <c r="G16" s="39">
        <v>0</v>
      </c>
      <c r="H16" s="19">
        <v>0</v>
      </c>
      <c r="I16" s="13">
        <v>0</v>
      </c>
      <c r="J16" s="22">
        <v>0</v>
      </c>
      <c r="K16" s="22">
        <v>0</v>
      </c>
      <c r="L16" s="22">
        <v>0</v>
      </c>
      <c r="M16" s="39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9">
        <v>0</v>
      </c>
      <c r="E17" s="26">
        <v>0</v>
      </c>
      <c r="F17" s="22">
        <v>0</v>
      </c>
      <c r="G17" s="39">
        <v>0</v>
      </c>
      <c r="H17" s="19">
        <v>0</v>
      </c>
      <c r="I17" s="13">
        <v>0</v>
      </c>
      <c r="J17" s="22">
        <v>0</v>
      </c>
      <c r="K17" s="22">
        <v>0</v>
      </c>
      <c r="L17" s="22">
        <v>0</v>
      </c>
      <c r="M17" s="39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9">
        <v>0</v>
      </c>
      <c r="E18" s="26">
        <v>0</v>
      </c>
      <c r="F18" s="22">
        <v>0</v>
      </c>
      <c r="G18" s="39">
        <v>0</v>
      </c>
      <c r="H18" s="19">
        <v>0</v>
      </c>
      <c r="I18" s="13">
        <v>0</v>
      </c>
      <c r="J18" s="22">
        <v>0</v>
      </c>
      <c r="K18" s="22">
        <v>0</v>
      </c>
      <c r="L18" s="22">
        <v>0</v>
      </c>
      <c r="M18" s="39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/>
      <c r="E19" s="5">
        <v>0</v>
      </c>
      <c r="F19" s="3">
        <v>0</v>
      </c>
      <c r="G19" s="37">
        <v>0</v>
      </c>
      <c r="H19" s="19">
        <v>0</v>
      </c>
      <c r="I19" s="13">
        <v>0</v>
      </c>
      <c r="J19" s="3"/>
      <c r="K19" s="3">
        <v>0</v>
      </c>
      <c r="L19" s="3">
        <v>0</v>
      </c>
      <c r="M19" s="37">
        <v>0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9">
        <v>0</v>
      </c>
      <c r="E20" s="26">
        <v>0</v>
      </c>
      <c r="F20" s="22">
        <v>0</v>
      </c>
      <c r="G20" s="39">
        <v>0</v>
      </c>
      <c r="H20" s="19">
        <v>0</v>
      </c>
      <c r="I20" s="13">
        <v>0</v>
      </c>
      <c r="J20" s="22">
        <v>0</v>
      </c>
      <c r="K20" s="22">
        <v>0</v>
      </c>
      <c r="L20" s="22">
        <v>0</v>
      </c>
      <c r="M20" s="39">
        <v>0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273</v>
      </c>
      <c r="E21" s="5">
        <v>300.3</v>
      </c>
      <c r="F21" s="3">
        <v>361.7</v>
      </c>
      <c r="G21" s="37">
        <v>361.7</v>
      </c>
      <c r="H21" s="19">
        <f>G21/F21</f>
        <v>1</v>
      </c>
      <c r="I21" s="13">
        <f>G21/D21</f>
        <v>1.3249084249084249</v>
      </c>
      <c r="J21" s="22">
        <v>0</v>
      </c>
      <c r="K21" s="22">
        <v>0</v>
      </c>
      <c r="L21" s="22">
        <v>0</v>
      </c>
      <c r="M21" s="39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22">
        <v>0</v>
      </c>
      <c r="K22" s="22">
        <v>0</v>
      </c>
      <c r="L22" s="22">
        <v>0</v>
      </c>
      <c r="M22" s="39">
        <v>0</v>
      </c>
      <c r="N22" s="13">
        <v>0</v>
      </c>
      <c r="O22" s="13">
        <v>0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>
        <v>0</v>
      </c>
      <c r="K23" s="22">
        <v>0</v>
      </c>
      <c r="L23" s="22">
        <v>0</v>
      </c>
      <c r="M23" s="39">
        <v>0</v>
      </c>
      <c r="N23" s="13">
        <v>0</v>
      </c>
      <c r="O23" s="13">
        <v>0</v>
      </c>
    </row>
    <row r="24" spans="1:15" ht="50.25" customHeight="1">
      <c r="A24" s="54"/>
      <c r="B24" s="55" t="s">
        <v>26</v>
      </c>
      <c r="C24" s="55"/>
      <c r="D24" s="41">
        <f>D5+D6+D7+D19+D21</f>
        <v>296.4</v>
      </c>
      <c r="E24" s="41">
        <f>E5+E6+E7+E19+E21</f>
        <v>323.7</v>
      </c>
      <c r="F24" s="41">
        <f>F5+F6+F7+F19+F21</f>
        <v>385.09999999999997</v>
      </c>
      <c r="G24" s="41">
        <f>G5+G6+G7+G19+G21</f>
        <v>385.09999999999997</v>
      </c>
      <c r="H24" s="19">
        <f>G24/F24</f>
        <v>1</v>
      </c>
      <c r="I24" s="18">
        <f>G24/D24</f>
        <v>1.2992577597840755</v>
      </c>
      <c r="J24" s="41">
        <f>J5+J6+J7+J19+J22+J23</f>
        <v>0</v>
      </c>
      <c r="K24" s="41">
        <f>K5+K6+K7+K19+K22+K23</f>
        <v>0</v>
      </c>
      <c r="L24" s="41">
        <f>L5+L6+L7+L19+L22+L23</f>
        <v>0</v>
      </c>
      <c r="M24" s="41">
        <f>M5+M6+M7+M19+M22+M23</f>
        <v>0</v>
      </c>
      <c r="N24" s="24">
        <v>0</v>
      </c>
      <c r="O24" s="33">
        <v>0</v>
      </c>
    </row>
    <row r="25" spans="6:14" ht="15.75">
      <c r="F25" s="61" t="s">
        <v>45</v>
      </c>
      <c r="G25" s="61"/>
      <c r="H25" s="61"/>
      <c r="I25" s="61"/>
      <c r="J25" s="61"/>
      <c r="K25" s="61"/>
      <c r="L25" s="61"/>
      <c r="M25" s="61"/>
      <c r="N25" s="61"/>
    </row>
    <row r="27" spans="6:13" ht="15.75">
      <c r="F27" s="62" t="s">
        <v>42</v>
      </c>
      <c r="G27" s="62"/>
      <c r="H27" s="62"/>
      <c r="I27" s="62"/>
      <c r="J27" s="62"/>
      <c r="K27" s="62"/>
      <c r="L27" s="62"/>
      <c r="M27" s="62"/>
    </row>
    <row r="230" ht="17.25" customHeight="1"/>
    <row r="250" ht="23.25" customHeight="1"/>
  </sheetData>
  <mergeCells count="10">
    <mergeCell ref="F25:N25"/>
    <mergeCell ref="F27:M27"/>
    <mergeCell ref="A5:A24"/>
    <mergeCell ref="B24:C24"/>
    <mergeCell ref="A1:O1"/>
    <mergeCell ref="A3:A4"/>
    <mergeCell ref="B3:B4"/>
    <mergeCell ref="C3:C4"/>
    <mergeCell ref="D3:I3"/>
    <mergeCell ref="J3:O3"/>
  </mergeCells>
  <printOptions/>
  <pageMargins left="0.75" right="0.27" top="0.23" bottom="0.16" header="0.21" footer="0.17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B16">
      <selection activeCell="E26" sqref="E26:M28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615031</v>
      </c>
      <c r="B5" s="3" t="s">
        <v>3</v>
      </c>
      <c r="C5" s="4">
        <v>2111</v>
      </c>
      <c r="D5" s="38">
        <v>1229.8</v>
      </c>
      <c r="E5" s="12">
        <v>1452.2</v>
      </c>
      <c r="F5" s="25">
        <v>1452.2</v>
      </c>
      <c r="G5" s="38">
        <v>1452.1</v>
      </c>
      <c r="H5" s="13">
        <f aca="true" t="shared" si="0" ref="H5:H11">G5/F5</f>
        <v>0.9999311389615755</v>
      </c>
      <c r="I5" s="13">
        <f aca="true" t="shared" si="1" ref="I5:I11">G5/D5</f>
        <v>1.1807610993657505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9">
        <v>277.3</v>
      </c>
      <c r="E6" s="26">
        <v>319.5</v>
      </c>
      <c r="F6" s="22">
        <v>319.5</v>
      </c>
      <c r="G6" s="39">
        <v>319.3</v>
      </c>
      <c r="H6" s="13">
        <f t="shared" si="0"/>
        <v>0.9993740219092332</v>
      </c>
      <c r="I6" s="27">
        <f t="shared" si="1"/>
        <v>1.151460512080779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201.60000000000002</v>
      </c>
      <c r="E7" s="41">
        <f>E8+E9+E10+E11+E13+E14+E20</f>
        <v>239.3</v>
      </c>
      <c r="F7" s="41">
        <f>F8+F9+F10+F11+F13+F14+F20</f>
        <v>233.70000000000002</v>
      </c>
      <c r="G7" s="41">
        <f>G8+G9+G10+G11+G13+G14+G20</f>
        <v>226.2</v>
      </c>
      <c r="H7" s="19">
        <f t="shared" si="0"/>
        <v>0.9679075738125801</v>
      </c>
      <c r="I7" s="19">
        <f t="shared" si="1"/>
        <v>1.1220238095238093</v>
      </c>
      <c r="J7" s="52">
        <f>J8+J9+J10+J11+J13+J20</f>
        <v>10.1</v>
      </c>
      <c r="K7" s="51">
        <f>K8+K9+K10+K11+K13+K20</f>
        <v>6</v>
      </c>
      <c r="L7" s="51">
        <f>L8+L9</f>
        <v>8.4</v>
      </c>
      <c r="M7" s="51">
        <f>M8+M9+M10+M11+M13+M20</f>
        <v>8.4</v>
      </c>
      <c r="N7" s="18">
        <f>M7/L7</f>
        <v>1</v>
      </c>
      <c r="O7" s="18">
        <f>M7/J7</f>
        <v>0.8316831683168318</v>
      </c>
    </row>
    <row r="8" spans="1:15" ht="79.5" customHeight="1">
      <c r="A8" s="54"/>
      <c r="B8" s="20" t="s">
        <v>6</v>
      </c>
      <c r="C8" s="4">
        <v>2210</v>
      </c>
      <c r="D8" s="38">
        <v>0</v>
      </c>
      <c r="E8" s="12">
        <v>0</v>
      </c>
      <c r="F8" s="28">
        <v>0</v>
      </c>
      <c r="G8" s="38">
        <v>0</v>
      </c>
      <c r="H8" s="13">
        <v>0</v>
      </c>
      <c r="I8" s="13">
        <v>0</v>
      </c>
      <c r="J8" s="11">
        <v>5.3</v>
      </c>
      <c r="K8" s="50">
        <v>6</v>
      </c>
      <c r="L8" s="11">
        <v>7.7</v>
      </c>
      <c r="M8" s="38">
        <v>7.7</v>
      </c>
      <c r="N8" s="13">
        <f>M8/L8</f>
        <v>1</v>
      </c>
      <c r="O8" s="13">
        <f>M8/J8</f>
        <v>1.4528301886792454</v>
      </c>
    </row>
    <row r="9" spans="1:15" ht="47.25">
      <c r="A9" s="54"/>
      <c r="B9" s="14" t="s">
        <v>7</v>
      </c>
      <c r="C9" s="21">
        <v>2220</v>
      </c>
      <c r="D9" s="40">
        <v>0.6</v>
      </c>
      <c r="E9" s="29">
        <v>0.8</v>
      </c>
      <c r="F9" s="6">
        <v>0.8</v>
      </c>
      <c r="G9" s="40">
        <v>0.8</v>
      </c>
      <c r="H9" s="13">
        <f t="shared" si="0"/>
        <v>1</v>
      </c>
      <c r="I9" s="13">
        <f t="shared" si="1"/>
        <v>1.3333333333333335</v>
      </c>
      <c r="J9" s="3">
        <v>0.6</v>
      </c>
      <c r="K9" s="3">
        <v>0</v>
      </c>
      <c r="L9" s="3">
        <v>0.7</v>
      </c>
      <c r="M9" s="37">
        <v>0.7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0</v>
      </c>
      <c r="E10" s="5">
        <v>0</v>
      </c>
      <c r="F10" s="6">
        <v>0</v>
      </c>
      <c r="G10" s="43">
        <v>0</v>
      </c>
      <c r="H10" s="13">
        <v>0</v>
      </c>
      <c r="I10" s="13">
        <v>0</v>
      </c>
      <c r="J10" s="3">
        <v>0</v>
      </c>
      <c r="K10" s="3">
        <v>0</v>
      </c>
      <c r="L10" s="3">
        <v>0</v>
      </c>
      <c r="M10" s="37">
        <v>0</v>
      </c>
      <c r="N10" s="13">
        <v>0</v>
      </c>
      <c r="O10" s="13">
        <v>0</v>
      </c>
    </row>
    <row r="11" spans="1:15" ht="31.5">
      <c r="A11" s="54"/>
      <c r="B11" s="14" t="s">
        <v>9</v>
      </c>
      <c r="C11" s="21">
        <v>2240</v>
      </c>
      <c r="D11" s="37">
        <v>28.1</v>
      </c>
      <c r="E11" s="5">
        <v>31.4</v>
      </c>
      <c r="F11" s="3">
        <v>25.8</v>
      </c>
      <c r="G11" s="37">
        <v>21.9</v>
      </c>
      <c r="H11" s="13">
        <f t="shared" si="0"/>
        <v>0.8488372093023255</v>
      </c>
      <c r="I11" s="13">
        <f t="shared" si="1"/>
        <v>0.7793594306049821</v>
      </c>
      <c r="J11" s="6">
        <v>4.2</v>
      </c>
      <c r="K11" s="3">
        <v>0</v>
      </c>
      <c r="L11" s="3">
        <v>0</v>
      </c>
      <c r="M11" s="37">
        <v>0</v>
      </c>
      <c r="N11" s="13">
        <v>0</v>
      </c>
      <c r="O11" s="13">
        <f>M11/J11</f>
        <v>0</v>
      </c>
    </row>
    <row r="12" spans="1:15" ht="15.75">
      <c r="A12" s="54"/>
      <c r="B12" s="3" t="s">
        <v>10</v>
      </c>
      <c r="C12" s="21"/>
      <c r="D12" s="37"/>
      <c r="E12" s="5"/>
      <c r="F12" s="3"/>
      <c r="G12" s="37"/>
      <c r="H12" s="13"/>
      <c r="I12" s="13"/>
      <c r="J12" s="3"/>
      <c r="K12" s="3"/>
      <c r="L12" s="3"/>
      <c r="M12" s="37"/>
      <c r="N12" s="13">
        <v>0</v>
      </c>
      <c r="O12" s="13">
        <v>0</v>
      </c>
    </row>
    <row r="13" spans="1:15" ht="15.75">
      <c r="A13" s="54"/>
      <c r="B13" s="3" t="s">
        <v>11</v>
      </c>
      <c r="C13" s="21">
        <v>2250</v>
      </c>
      <c r="D13" s="37">
        <v>0</v>
      </c>
      <c r="E13" s="5">
        <v>0</v>
      </c>
      <c r="F13" s="6">
        <v>0</v>
      </c>
      <c r="G13" s="37">
        <v>0</v>
      </c>
      <c r="H13" s="7">
        <v>0</v>
      </c>
      <c r="I13" s="13">
        <v>0</v>
      </c>
      <c r="J13" s="3">
        <v>0</v>
      </c>
      <c r="K13" s="3">
        <v>0</v>
      </c>
      <c r="L13" s="3">
        <v>0</v>
      </c>
      <c r="M13" s="3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171.4</v>
      </c>
      <c r="E14" s="17">
        <f>E15+E16+E17+E18+E19</f>
        <v>205.20000000000002</v>
      </c>
      <c r="F14" s="30">
        <f>F15+F16+F17+F18</f>
        <v>205.20000000000002</v>
      </c>
      <c r="G14" s="44">
        <f>G15+G16+G17+G18</f>
        <v>201.9</v>
      </c>
      <c r="H14" s="19">
        <f>G14/F14</f>
        <v>0.9839181286549707</v>
      </c>
      <c r="I14" s="13">
        <f>G14/D14</f>
        <v>1.177946324387398</v>
      </c>
      <c r="J14" s="16">
        <f>J16+J17+J18</f>
        <v>0</v>
      </c>
      <c r="K14" s="16"/>
      <c r="L14" s="16">
        <f>L16+L17+L18</f>
        <v>0</v>
      </c>
      <c r="M14" s="34">
        <f>M16+M17+M18</f>
        <v>0</v>
      </c>
      <c r="N14" s="13">
        <v>0</v>
      </c>
      <c r="O14" s="13">
        <v>0</v>
      </c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3"/>
      <c r="K15" s="3"/>
      <c r="L15" s="3"/>
      <c r="M15" s="37"/>
      <c r="N15" s="13">
        <v>0</v>
      </c>
      <c r="O15" s="13">
        <v>0</v>
      </c>
    </row>
    <row r="16" spans="1:15" ht="31.5">
      <c r="A16" s="54"/>
      <c r="B16" s="14" t="s">
        <v>14</v>
      </c>
      <c r="C16" s="21">
        <v>2272</v>
      </c>
      <c r="D16" s="40">
        <v>2</v>
      </c>
      <c r="E16" s="5">
        <v>4.1</v>
      </c>
      <c r="F16" s="6">
        <v>4.1</v>
      </c>
      <c r="G16" s="37">
        <v>3.3</v>
      </c>
      <c r="H16" s="8">
        <f>G16/F16</f>
        <v>0.8048780487804879</v>
      </c>
      <c r="I16" s="13">
        <f>G16/D16</f>
        <v>1.65</v>
      </c>
      <c r="J16" s="3">
        <v>0</v>
      </c>
      <c r="K16" s="3">
        <v>0</v>
      </c>
      <c r="L16" s="3">
        <v>0</v>
      </c>
      <c r="M16" s="3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7">
        <v>24.9</v>
      </c>
      <c r="E17" s="5">
        <v>31.8</v>
      </c>
      <c r="F17" s="6">
        <v>31.8</v>
      </c>
      <c r="G17" s="40">
        <v>31.1</v>
      </c>
      <c r="H17" s="8">
        <f>G17/F17</f>
        <v>0.9779874213836478</v>
      </c>
      <c r="I17" s="13">
        <f>G17/D17</f>
        <v>1.2489959839357432</v>
      </c>
      <c r="J17" s="3">
        <v>0</v>
      </c>
      <c r="K17" s="3">
        <v>0</v>
      </c>
      <c r="L17" s="3">
        <v>0</v>
      </c>
      <c r="M17" s="3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7">
        <v>144.5</v>
      </c>
      <c r="E18" s="5">
        <v>169.3</v>
      </c>
      <c r="F18" s="6">
        <v>169.3</v>
      </c>
      <c r="G18" s="37">
        <v>167.5</v>
      </c>
      <c r="H18" s="8">
        <f>G18/F18</f>
        <v>0.989367985823981</v>
      </c>
      <c r="I18" s="13">
        <f>G18/D18</f>
        <v>1.1591695501730104</v>
      </c>
      <c r="J18" s="3">
        <v>0</v>
      </c>
      <c r="K18" s="3">
        <v>0</v>
      </c>
      <c r="L18" s="3">
        <v>0</v>
      </c>
      <c r="M18" s="3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/>
      <c r="E19" s="5">
        <v>0</v>
      </c>
      <c r="F19" s="3">
        <v>0</v>
      </c>
      <c r="G19" s="37">
        <v>0</v>
      </c>
      <c r="H19" s="8"/>
      <c r="I19" s="13">
        <v>0</v>
      </c>
      <c r="J19" s="3">
        <v>1.1</v>
      </c>
      <c r="K19" s="6">
        <v>2</v>
      </c>
      <c r="L19" s="3">
        <v>4.2</v>
      </c>
      <c r="M19" s="37">
        <v>4.2</v>
      </c>
      <c r="N19" s="13">
        <f>M19/L19</f>
        <v>1</v>
      </c>
      <c r="O19" s="13">
        <f>M19/J19</f>
        <v>3.818181818181818</v>
      </c>
    </row>
    <row r="20" spans="1:15" ht="78.75">
      <c r="A20" s="54"/>
      <c r="B20" s="14" t="s">
        <v>17</v>
      </c>
      <c r="C20" s="21">
        <v>2282</v>
      </c>
      <c r="D20" s="37">
        <v>1.5</v>
      </c>
      <c r="E20" s="5">
        <v>1.9</v>
      </c>
      <c r="F20" s="36">
        <v>1.9</v>
      </c>
      <c r="G20" s="37">
        <v>1.6</v>
      </c>
      <c r="H20" s="8">
        <f>G20/F20</f>
        <v>0.8421052631578948</v>
      </c>
      <c r="I20" s="13">
        <f>G20/D20</f>
        <v>1.0666666666666667</v>
      </c>
      <c r="J20" s="3">
        <v>0</v>
      </c>
      <c r="K20" s="3">
        <v>0</v>
      </c>
      <c r="L20" s="3">
        <v>0</v>
      </c>
      <c r="M20" s="37">
        <v>0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0</v>
      </c>
      <c r="E21" s="5">
        <v>0</v>
      </c>
      <c r="F21" s="3">
        <v>0</v>
      </c>
      <c r="G21" s="37">
        <v>0</v>
      </c>
      <c r="H21" s="8">
        <v>0</v>
      </c>
      <c r="I21" s="13">
        <v>0</v>
      </c>
      <c r="J21" s="3">
        <v>0</v>
      </c>
      <c r="K21" s="3">
        <v>0</v>
      </c>
      <c r="L21" s="3">
        <v>0</v>
      </c>
      <c r="M21" s="37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3">
        <v>0</v>
      </c>
      <c r="K22" s="3">
        <v>0</v>
      </c>
      <c r="L22" s="3">
        <v>0</v>
      </c>
      <c r="M22" s="37">
        <v>0</v>
      </c>
      <c r="N22" s="13">
        <v>0</v>
      </c>
      <c r="O22" s="13">
        <v>0</v>
      </c>
    </row>
    <row r="23" spans="1:15" ht="31.5">
      <c r="A23" s="54"/>
      <c r="B23" s="9" t="s">
        <v>20</v>
      </c>
      <c r="C23" s="10">
        <v>3132</v>
      </c>
      <c r="D23" s="39">
        <v>0</v>
      </c>
      <c r="E23" s="26">
        <v>0</v>
      </c>
      <c r="F23" s="22">
        <v>0</v>
      </c>
      <c r="G23" s="39">
        <v>0</v>
      </c>
      <c r="H23" s="31">
        <v>0</v>
      </c>
      <c r="I23" s="32">
        <v>0</v>
      </c>
      <c r="J23" s="22">
        <v>625</v>
      </c>
      <c r="K23" s="22">
        <v>0</v>
      </c>
      <c r="L23" s="22">
        <v>0</v>
      </c>
      <c r="M23" s="39">
        <v>0</v>
      </c>
      <c r="N23" s="13">
        <v>0</v>
      </c>
      <c r="O23" s="13">
        <v>0</v>
      </c>
    </row>
    <row r="24" spans="1:15" ht="15.75">
      <c r="A24" s="54"/>
      <c r="B24" s="55" t="s">
        <v>26</v>
      </c>
      <c r="C24" s="55"/>
      <c r="D24" s="41">
        <f>D5+D6+D7+D19</f>
        <v>1708.6999999999998</v>
      </c>
      <c r="E24" s="41">
        <f>E5+E6+E7+E19</f>
        <v>2011</v>
      </c>
      <c r="F24" s="41">
        <f>F5+F6+F7+F19</f>
        <v>2005.4</v>
      </c>
      <c r="G24" s="41">
        <f>G5+G6+G7+G19</f>
        <v>1997.6</v>
      </c>
      <c r="H24" s="19">
        <f>G24/F24</f>
        <v>0.9961105016455569</v>
      </c>
      <c r="I24" s="18">
        <f>G24/D24</f>
        <v>1.1690759056592732</v>
      </c>
      <c r="J24" s="41">
        <f>J5+J6+J7+J19+J22+J23</f>
        <v>636.2</v>
      </c>
      <c r="K24" s="41">
        <f>K5+K6+K7+K19+K22+K23</f>
        <v>8</v>
      </c>
      <c r="L24" s="41">
        <f>L7++L19</f>
        <v>12.600000000000001</v>
      </c>
      <c r="M24" s="41">
        <f>M5+M6+M7+M19+M22+M23</f>
        <v>12.600000000000001</v>
      </c>
      <c r="N24" s="13">
        <f>M24/L24</f>
        <v>1</v>
      </c>
      <c r="O24" s="13">
        <f>M24/J24</f>
        <v>0.019805092738132662</v>
      </c>
    </row>
    <row r="26" spans="5:13" ht="15.75">
      <c r="E26" s="53" t="s">
        <v>41</v>
      </c>
      <c r="F26" s="53"/>
      <c r="G26" s="53"/>
      <c r="H26" s="53"/>
      <c r="I26" s="53"/>
      <c r="J26" s="53"/>
      <c r="K26" s="53"/>
      <c r="L26" s="53"/>
      <c r="M26" s="53"/>
    </row>
    <row r="28" spans="5:12" ht="15.75">
      <c r="E28" s="53" t="s">
        <v>42</v>
      </c>
      <c r="F28" s="53"/>
      <c r="G28" s="53"/>
      <c r="H28" s="53"/>
      <c r="I28" s="53"/>
      <c r="J28" s="53"/>
      <c r="K28" s="53"/>
      <c r="L28" s="53"/>
    </row>
    <row r="226" ht="17.25" customHeight="1"/>
    <row r="246" ht="23.25" customHeight="1"/>
  </sheetData>
  <mergeCells count="10">
    <mergeCell ref="E26:M26"/>
    <mergeCell ref="E28:L28"/>
    <mergeCell ref="A5:A24"/>
    <mergeCell ref="B24:C24"/>
    <mergeCell ref="A1:O1"/>
    <mergeCell ref="A3:A4"/>
    <mergeCell ref="B3:B4"/>
    <mergeCell ref="C3:C4"/>
    <mergeCell ref="D3:I3"/>
    <mergeCell ref="J3:O3"/>
  </mergeCells>
  <printOptions/>
  <pageMargins left="0.75" right="0.17" top="0.17" bottom="0.2" header="0.17" footer="0.16"/>
  <pageSetup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22">
      <selection activeCell="E27" sqref="E27:M29"/>
    </sheetView>
  </sheetViews>
  <sheetFormatPr defaultColWidth="9.140625" defaultRowHeight="12.75"/>
  <cols>
    <col min="1" max="1" width="8.8515625" style="1" customWidth="1"/>
    <col min="2" max="2" width="25.57421875" style="1" customWidth="1"/>
    <col min="3" max="3" width="8.421875" style="1" customWidth="1"/>
    <col min="4" max="4" width="12.28125" style="1" customWidth="1"/>
    <col min="5" max="5" width="10.57421875" style="1" customWidth="1"/>
    <col min="6" max="6" width="13.7109375" style="1" customWidth="1"/>
    <col min="7" max="7" width="12.7109375" style="1" customWidth="1"/>
    <col min="8" max="8" width="11.7109375" style="1" customWidth="1"/>
    <col min="9" max="9" width="14.421875" style="1" customWidth="1"/>
    <col min="10" max="11" width="12.28125" style="1" customWidth="1"/>
    <col min="12" max="12" width="11.8515625" style="1" customWidth="1"/>
    <col min="13" max="13" width="12.8515625" style="1" customWidth="1"/>
    <col min="14" max="14" width="12.7109375" style="1" customWidth="1"/>
    <col min="15" max="15" width="13.7109375" style="1" customWidth="1"/>
    <col min="16" max="16384" width="9.140625" style="1" customWidth="1"/>
  </cols>
  <sheetData>
    <row r="1" spans="1:15" ht="37.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5" ht="13.5" customHeight="1">
      <c r="A3" s="57" t="s">
        <v>25</v>
      </c>
      <c r="B3" s="57"/>
      <c r="C3" s="58" t="s">
        <v>0</v>
      </c>
      <c r="D3" s="59" t="s">
        <v>1</v>
      </c>
      <c r="E3" s="59"/>
      <c r="F3" s="59"/>
      <c r="G3" s="59"/>
      <c r="H3" s="59"/>
      <c r="I3" s="59"/>
      <c r="J3" s="60" t="s">
        <v>2</v>
      </c>
      <c r="K3" s="60"/>
      <c r="L3" s="60"/>
      <c r="M3" s="60"/>
      <c r="N3" s="60"/>
      <c r="O3" s="60"/>
    </row>
    <row r="4" spans="1:15" ht="108.75" customHeight="1">
      <c r="A4" s="57"/>
      <c r="B4" s="57"/>
      <c r="C4" s="58"/>
      <c r="D4" s="46" t="s">
        <v>31</v>
      </c>
      <c r="E4" s="47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31</v>
      </c>
      <c r="K4" s="35" t="s">
        <v>32</v>
      </c>
      <c r="L4" s="35" t="s">
        <v>37</v>
      </c>
      <c r="M4" s="35" t="s">
        <v>34</v>
      </c>
      <c r="N4" s="2" t="s">
        <v>38</v>
      </c>
      <c r="O4" s="2" t="s">
        <v>36</v>
      </c>
    </row>
    <row r="5" spans="1:15" ht="15.75">
      <c r="A5" s="54">
        <v>617321</v>
      </c>
      <c r="B5" s="3" t="s">
        <v>3</v>
      </c>
      <c r="C5" s="4">
        <v>2111</v>
      </c>
      <c r="D5" s="37">
        <v>0</v>
      </c>
      <c r="E5" s="5">
        <v>0</v>
      </c>
      <c r="F5" s="3">
        <v>0</v>
      </c>
      <c r="G5" s="37">
        <v>0</v>
      </c>
      <c r="H5" s="13">
        <v>0</v>
      </c>
      <c r="I5" s="13">
        <v>0</v>
      </c>
      <c r="J5" s="11">
        <v>0</v>
      </c>
      <c r="K5" s="38">
        <v>0</v>
      </c>
      <c r="L5" s="38">
        <v>0</v>
      </c>
      <c r="M5" s="38">
        <v>0</v>
      </c>
      <c r="N5" s="11">
        <v>0</v>
      </c>
      <c r="O5" s="11">
        <v>0</v>
      </c>
    </row>
    <row r="6" spans="1:15" ht="31.5">
      <c r="A6" s="54"/>
      <c r="B6" s="9" t="s">
        <v>4</v>
      </c>
      <c r="C6" s="10">
        <v>2120</v>
      </c>
      <c r="D6" s="37">
        <v>0</v>
      </c>
      <c r="E6" s="5">
        <v>0</v>
      </c>
      <c r="F6" s="3">
        <v>0</v>
      </c>
      <c r="G6" s="37">
        <v>0</v>
      </c>
      <c r="H6" s="13">
        <v>0</v>
      </c>
      <c r="I6" s="27">
        <v>0</v>
      </c>
      <c r="J6" s="22">
        <v>0</v>
      </c>
      <c r="K6" s="39">
        <v>0</v>
      </c>
      <c r="L6" s="39">
        <v>0</v>
      </c>
      <c r="M6" s="39">
        <v>0</v>
      </c>
      <c r="N6" s="22">
        <v>0</v>
      </c>
      <c r="O6" s="22">
        <v>0</v>
      </c>
    </row>
    <row r="7" spans="1:15" ht="31.5">
      <c r="A7" s="54"/>
      <c r="B7" s="14" t="s">
        <v>5</v>
      </c>
      <c r="C7" s="15">
        <v>2200</v>
      </c>
      <c r="D7" s="41">
        <f>D8+D9+D10+D11+D13+D14+D20</f>
        <v>0</v>
      </c>
      <c r="E7" s="41">
        <f>E8+E9+E10+E11+E13+E14+E20</f>
        <v>0</v>
      </c>
      <c r="F7" s="41">
        <f>F8+F9+F10+F11+F13+F14+F20</f>
        <v>0</v>
      </c>
      <c r="G7" s="41">
        <f>G8+G9+G10+G11+G13+G14+G20</f>
        <v>0</v>
      </c>
      <c r="H7" s="19">
        <v>0</v>
      </c>
      <c r="I7" s="19">
        <v>0</v>
      </c>
      <c r="J7" s="24">
        <f>J8+J9+J10+J11+J13+J20</f>
        <v>0</v>
      </c>
      <c r="K7" s="41">
        <f>K8+K9+K10+K11+K13+K20</f>
        <v>0</v>
      </c>
      <c r="L7" s="41">
        <f>L8+L9+L10+L11+L13+L20</f>
        <v>0</v>
      </c>
      <c r="M7" s="41">
        <f>M8+M9+M10+M11+M13+M20</f>
        <v>0</v>
      </c>
      <c r="N7" s="18">
        <v>0</v>
      </c>
      <c r="O7" s="18">
        <v>0</v>
      </c>
    </row>
    <row r="8" spans="1:15" ht="79.5" customHeight="1">
      <c r="A8" s="54"/>
      <c r="B8" s="20" t="s">
        <v>6</v>
      </c>
      <c r="C8" s="4">
        <v>2210</v>
      </c>
      <c r="D8" s="37">
        <v>0</v>
      </c>
      <c r="E8" s="5">
        <v>0</v>
      </c>
      <c r="F8" s="3">
        <v>0</v>
      </c>
      <c r="G8" s="37">
        <v>0</v>
      </c>
      <c r="H8" s="13">
        <v>0</v>
      </c>
      <c r="I8" s="13">
        <v>0</v>
      </c>
      <c r="J8" s="11">
        <v>0</v>
      </c>
      <c r="K8" s="11">
        <v>0</v>
      </c>
      <c r="L8" s="11">
        <v>0</v>
      </c>
      <c r="M8" s="38">
        <v>0</v>
      </c>
      <c r="N8" s="13">
        <v>0</v>
      </c>
      <c r="O8" s="13">
        <v>0</v>
      </c>
    </row>
    <row r="9" spans="1:15" ht="47.25">
      <c r="A9" s="54"/>
      <c r="B9" s="14" t="s">
        <v>7</v>
      </c>
      <c r="C9" s="21">
        <v>2220</v>
      </c>
      <c r="D9" s="37">
        <v>0</v>
      </c>
      <c r="E9" s="5">
        <v>0</v>
      </c>
      <c r="F9" s="3">
        <v>0</v>
      </c>
      <c r="G9" s="37">
        <v>0</v>
      </c>
      <c r="H9" s="13">
        <v>0</v>
      </c>
      <c r="I9" s="13">
        <v>0</v>
      </c>
      <c r="J9" s="11">
        <v>0</v>
      </c>
      <c r="K9" s="11">
        <v>0</v>
      </c>
      <c r="L9" s="11">
        <v>0</v>
      </c>
      <c r="M9" s="38">
        <v>0</v>
      </c>
      <c r="N9" s="13">
        <v>0</v>
      </c>
      <c r="O9" s="13">
        <v>0</v>
      </c>
    </row>
    <row r="10" spans="1:15" ht="15.75">
      <c r="A10" s="54"/>
      <c r="B10" s="3" t="s">
        <v>8</v>
      </c>
      <c r="C10" s="21">
        <v>2230</v>
      </c>
      <c r="D10" s="37">
        <v>0</v>
      </c>
      <c r="E10" s="5">
        <v>0</v>
      </c>
      <c r="F10" s="3">
        <v>0</v>
      </c>
      <c r="G10" s="37">
        <v>0</v>
      </c>
      <c r="H10" s="13">
        <v>0</v>
      </c>
      <c r="I10" s="13">
        <v>0</v>
      </c>
      <c r="J10" s="11">
        <v>0</v>
      </c>
      <c r="K10" s="11">
        <v>0</v>
      </c>
      <c r="L10" s="11">
        <v>0</v>
      </c>
      <c r="M10" s="38">
        <v>0</v>
      </c>
      <c r="N10" s="13">
        <v>0</v>
      </c>
      <c r="O10" s="13">
        <v>0</v>
      </c>
    </row>
    <row r="11" spans="1:15" ht="31.5">
      <c r="A11" s="54"/>
      <c r="B11" s="14" t="s">
        <v>9</v>
      </c>
      <c r="C11" s="21">
        <v>2240</v>
      </c>
      <c r="D11" s="37">
        <v>0</v>
      </c>
      <c r="E11" s="5">
        <v>0</v>
      </c>
      <c r="F11" s="3">
        <v>0</v>
      </c>
      <c r="G11" s="37">
        <v>0</v>
      </c>
      <c r="H11" s="13">
        <v>0</v>
      </c>
      <c r="I11" s="13">
        <v>0</v>
      </c>
      <c r="J11" s="11">
        <v>0</v>
      </c>
      <c r="K11" s="11">
        <v>0</v>
      </c>
      <c r="L11" s="11">
        <v>0</v>
      </c>
      <c r="M11" s="38">
        <v>0</v>
      </c>
      <c r="N11" s="13">
        <v>0</v>
      </c>
      <c r="O11" s="13">
        <v>0</v>
      </c>
    </row>
    <row r="12" spans="1:15" ht="15.75">
      <c r="A12" s="54"/>
      <c r="B12" s="3" t="s">
        <v>10</v>
      </c>
      <c r="C12" s="21"/>
      <c r="D12" s="37">
        <v>0</v>
      </c>
      <c r="E12" s="5">
        <v>0</v>
      </c>
      <c r="F12" s="3">
        <v>0</v>
      </c>
      <c r="G12" s="37">
        <v>0</v>
      </c>
      <c r="H12" s="13">
        <v>0</v>
      </c>
      <c r="I12" s="13">
        <v>0</v>
      </c>
      <c r="J12" s="11">
        <v>0</v>
      </c>
      <c r="K12" s="11">
        <v>0</v>
      </c>
      <c r="L12" s="11">
        <v>0</v>
      </c>
      <c r="M12" s="38">
        <v>0</v>
      </c>
      <c r="N12" s="13">
        <v>0</v>
      </c>
      <c r="O12" s="13">
        <v>0</v>
      </c>
    </row>
    <row r="13" spans="1:15" ht="15.75">
      <c r="A13" s="54"/>
      <c r="B13" s="3" t="s">
        <v>11</v>
      </c>
      <c r="C13" s="21">
        <v>2250</v>
      </c>
      <c r="D13" s="37">
        <v>0</v>
      </c>
      <c r="E13" s="5">
        <v>0</v>
      </c>
      <c r="F13" s="3">
        <v>0</v>
      </c>
      <c r="G13" s="37">
        <v>0</v>
      </c>
      <c r="H13" s="7">
        <v>0</v>
      </c>
      <c r="I13" s="13">
        <v>0</v>
      </c>
      <c r="J13" s="11">
        <v>0</v>
      </c>
      <c r="K13" s="11">
        <v>0</v>
      </c>
      <c r="L13" s="11">
        <v>0</v>
      </c>
      <c r="M13" s="38">
        <v>0</v>
      </c>
      <c r="N13" s="13">
        <v>0</v>
      </c>
      <c r="O13" s="13">
        <v>0</v>
      </c>
    </row>
    <row r="14" spans="1:15" ht="31.5">
      <c r="A14" s="54"/>
      <c r="B14" s="23" t="s">
        <v>12</v>
      </c>
      <c r="C14" s="15">
        <v>2270</v>
      </c>
      <c r="D14" s="34">
        <f>D15+D16+D17+D18</f>
        <v>0</v>
      </c>
      <c r="E14" s="17">
        <f>E15+E16+E17+E18+E19</f>
        <v>0</v>
      </c>
      <c r="F14" s="30">
        <f>F15+F16+F17+F18</f>
        <v>0</v>
      </c>
      <c r="G14" s="44">
        <f>G15+G16+G17+G18</f>
        <v>0</v>
      </c>
      <c r="H14" s="19">
        <v>0</v>
      </c>
      <c r="I14" s="13">
        <v>0</v>
      </c>
      <c r="J14" s="16">
        <f>J16+J17+J18</f>
        <v>0</v>
      </c>
      <c r="K14" s="16"/>
      <c r="L14" s="16">
        <f>L16+L17+L18</f>
        <v>0</v>
      </c>
      <c r="M14" s="34">
        <f>M16+M17+M18</f>
        <v>0</v>
      </c>
      <c r="N14" s="13"/>
      <c r="O14" s="13"/>
    </row>
    <row r="15" spans="1:15" ht="15.75">
      <c r="A15" s="54"/>
      <c r="B15" s="3" t="s">
        <v>13</v>
      </c>
      <c r="C15" s="21">
        <v>2271</v>
      </c>
      <c r="D15" s="37"/>
      <c r="E15" s="5"/>
      <c r="F15" s="3"/>
      <c r="G15" s="37"/>
      <c r="H15" s="8"/>
      <c r="I15" s="13"/>
      <c r="J15" s="3"/>
      <c r="K15" s="3"/>
      <c r="L15" s="3"/>
      <c r="M15" s="37"/>
      <c r="N15" s="13"/>
      <c r="O15" s="13"/>
    </row>
    <row r="16" spans="1:15" ht="31.5">
      <c r="A16" s="54"/>
      <c r="B16" s="14" t="s">
        <v>14</v>
      </c>
      <c r="C16" s="21">
        <v>2272</v>
      </c>
      <c r="D16" s="37">
        <v>0</v>
      </c>
      <c r="E16" s="5">
        <v>0</v>
      </c>
      <c r="F16" s="3">
        <v>0</v>
      </c>
      <c r="G16" s="37">
        <v>0</v>
      </c>
      <c r="H16" s="8">
        <v>0</v>
      </c>
      <c r="I16" s="13">
        <v>0</v>
      </c>
      <c r="J16" s="11">
        <v>0</v>
      </c>
      <c r="K16" s="11">
        <v>0</v>
      </c>
      <c r="L16" s="11">
        <v>0</v>
      </c>
      <c r="M16" s="38">
        <v>0</v>
      </c>
      <c r="N16" s="13">
        <v>0</v>
      </c>
      <c r="O16" s="13">
        <v>0</v>
      </c>
    </row>
    <row r="17" spans="1:15" ht="15.75">
      <c r="A17" s="54"/>
      <c r="B17" s="3" t="s">
        <v>15</v>
      </c>
      <c r="C17" s="21">
        <v>2273</v>
      </c>
      <c r="D17" s="37">
        <v>0</v>
      </c>
      <c r="E17" s="5">
        <v>0</v>
      </c>
      <c r="F17" s="3">
        <v>0</v>
      </c>
      <c r="G17" s="37">
        <v>0</v>
      </c>
      <c r="H17" s="8">
        <v>0</v>
      </c>
      <c r="I17" s="13">
        <v>0</v>
      </c>
      <c r="J17" s="11">
        <v>0</v>
      </c>
      <c r="K17" s="11">
        <v>0</v>
      </c>
      <c r="L17" s="11">
        <v>0</v>
      </c>
      <c r="M17" s="38">
        <v>0</v>
      </c>
      <c r="N17" s="13">
        <v>0</v>
      </c>
      <c r="O17" s="13">
        <v>0</v>
      </c>
    </row>
    <row r="18" spans="1:15" ht="15.75">
      <c r="A18" s="54"/>
      <c r="B18" s="3" t="s">
        <v>16</v>
      </c>
      <c r="C18" s="21">
        <v>2274</v>
      </c>
      <c r="D18" s="37">
        <v>0</v>
      </c>
      <c r="E18" s="5">
        <v>0</v>
      </c>
      <c r="F18" s="3">
        <v>0</v>
      </c>
      <c r="G18" s="37">
        <v>0</v>
      </c>
      <c r="H18" s="8">
        <v>0</v>
      </c>
      <c r="I18" s="13">
        <v>0</v>
      </c>
      <c r="J18" s="11">
        <v>0</v>
      </c>
      <c r="K18" s="11">
        <v>0</v>
      </c>
      <c r="L18" s="11">
        <v>0</v>
      </c>
      <c r="M18" s="38">
        <v>0</v>
      </c>
      <c r="N18" s="13">
        <v>0</v>
      </c>
      <c r="O18" s="13">
        <v>0</v>
      </c>
    </row>
    <row r="19" spans="1:15" ht="15.75">
      <c r="A19" s="54"/>
      <c r="B19" s="14" t="s">
        <v>46</v>
      </c>
      <c r="C19" s="21">
        <v>2800</v>
      </c>
      <c r="D19" s="37">
        <v>0</v>
      </c>
      <c r="E19" s="5">
        <v>0</v>
      </c>
      <c r="F19" s="3">
        <v>0</v>
      </c>
      <c r="G19" s="37">
        <v>0</v>
      </c>
      <c r="H19" s="8">
        <v>0</v>
      </c>
      <c r="I19" s="13">
        <v>0</v>
      </c>
      <c r="J19" s="11">
        <v>0</v>
      </c>
      <c r="K19" s="11">
        <v>0</v>
      </c>
      <c r="L19" s="11">
        <v>0</v>
      </c>
      <c r="M19" s="38">
        <v>0</v>
      </c>
      <c r="N19" s="13">
        <v>0</v>
      </c>
      <c r="O19" s="13">
        <v>0</v>
      </c>
    </row>
    <row r="20" spans="1:15" ht="78.75">
      <c r="A20" s="54"/>
      <c r="B20" s="14" t="s">
        <v>17</v>
      </c>
      <c r="C20" s="21">
        <v>2282</v>
      </c>
      <c r="D20" s="37">
        <v>0</v>
      </c>
      <c r="E20" s="5">
        <v>0</v>
      </c>
      <c r="F20" s="36">
        <v>0</v>
      </c>
      <c r="G20" s="37">
        <v>0</v>
      </c>
      <c r="H20" s="8">
        <v>0</v>
      </c>
      <c r="I20" s="13">
        <v>0</v>
      </c>
      <c r="J20" s="11">
        <v>0</v>
      </c>
      <c r="K20" s="11">
        <v>0</v>
      </c>
      <c r="L20" s="11">
        <v>0</v>
      </c>
      <c r="M20" s="38">
        <v>0</v>
      </c>
      <c r="N20" s="13">
        <v>0</v>
      </c>
      <c r="O20" s="13">
        <v>0</v>
      </c>
    </row>
    <row r="21" spans="1:15" ht="31.5">
      <c r="A21" s="54"/>
      <c r="B21" s="14" t="s">
        <v>18</v>
      </c>
      <c r="C21" s="21">
        <v>2730</v>
      </c>
      <c r="D21" s="37">
        <v>0</v>
      </c>
      <c r="E21" s="5">
        <v>0</v>
      </c>
      <c r="F21" s="3">
        <v>0</v>
      </c>
      <c r="G21" s="37">
        <v>0</v>
      </c>
      <c r="H21" s="8">
        <v>0</v>
      </c>
      <c r="I21" s="13">
        <v>0</v>
      </c>
      <c r="J21" s="11">
        <v>0</v>
      </c>
      <c r="K21" s="11">
        <v>0</v>
      </c>
      <c r="L21" s="11">
        <v>0</v>
      </c>
      <c r="M21" s="38">
        <v>0</v>
      </c>
      <c r="N21" s="13">
        <v>0</v>
      </c>
      <c r="O21" s="13">
        <v>0</v>
      </c>
    </row>
    <row r="22" spans="1:15" ht="63">
      <c r="A22" s="54"/>
      <c r="B22" s="14" t="s">
        <v>19</v>
      </c>
      <c r="C22" s="21">
        <v>3110</v>
      </c>
      <c r="D22" s="37">
        <v>0</v>
      </c>
      <c r="E22" s="5">
        <v>0</v>
      </c>
      <c r="F22" s="3">
        <v>0</v>
      </c>
      <c r="G22" s="37">
        <v>0</v>
      </c>
      <c r="H22" s="8">
        <v>0</v>
      </c>
      <c r="I22" s="13">
        <v>0</v>
      </c>
      <c r="J22" s="3">
        <v>0</v>
      </c>
      <c r="K22" s="3">
        <v>0</v>
      </c>
      <c r="L22" s="3">
        <v>0</v>
      </c>
      <c r="M22" s="37">
        <v>0</v>
      </c>
      <c r="N22" s="13">
        <v>0</v>
      </c>
      <c r="O22" s="13">
        <v>0</v>
      </c>
    </row>
    <row r="23" spans="1:15" ht="31.5">
      <c r="A23" s="54"/>
      <c r="B23" s="9" t="s">
        <v>39</v>
      </c>
      <c r="C23" s="10">
        <v>3122</v>
      </c>
      <c r="D23" s="39">
        <v>0</v>
      </c>
      <c r="E23" s="26">
        <v>0</v>
      </c>
      <c r="F23" s="22">
        <v>0</v>
      </c>
      <c r="G23" s="39">
        <v>0</v>
      </c>
      <c r="H23" s="8">
        <v>0</v>
      </c>
      <c r="I23" s="13">
        <v>0</v>
      </c>
      <c r="J23" s="22">
        <v>0</v>
      </c>
      <c r="K23" s="22">
        <v>1245.9</v>
      </c>
      <c r="L23" s="22">
        <v>1406.4</v>
      </c>
      <c r="M23" s="39">
        <v>1385.7</v>
      </c>
      <c r="N23" s="13">
        <f>M23/L23</f>
        <v>0.9852815699658702</v>
      </c>
      <c r="O23" s="13">
        <v>0</v>
      </c>
    </row>
    <row r="24" spans="1:15" ht="31.5">
      <c r="A24" s="54"/>
      <c r="B24" s="9" t="s">
        <v>20</v>
      </c>
      <c r="C24" s="10">
        <v>3132</v>
      </c>
      <c r="D24" s="39">
        <v>0</v>
      </c>
      <c r="E24" s="26">
        <v>0</v>
      </c>
      <c r="F24" s="22">
        <v>0</v>
      </c>
      <c r="G24" s="39">
        <v>0</v>
      </c>
      <c r="H24" s="31">
        <v>0</v>
      </c>
      <c r="I24" s="32">
        <v>0</v>
      </c>
      <c r="J24" s="22">
        <v>0</v>
      </c>
      <c r="K24" s="22">
        <v>0</v>
      </c>
      <c r="L24" s="22">
        <v>0</v>
      </c>
      <c r="M24" s="39">
        <v>0</v>
      </c>
      <c r="N24" s="13">
        <v>0</v>
      </c>
      <c r="O24" s="13">
        <v>0</v>
      </c>
    </row>
    <row r="25" spans="1:15" ht="15.75">
      <c r="A25" s="54"/>
      <c r="B25" s="55" t="s">
        <v>26</v>
      </c>
      <c r="C25" s="55"/>
      <c r="D25" s="41">
        <f>D5+D6+D7+D19</f>
        <v>0</v>
      </c>
      <c r="E25" s="41">
        <f>E5+E6+E7+E19</f>
        <v>0</v>
      </c>
      <c r="F25" s="41">
        <f>F5+F6+F7+F19</f>
        <v>0</v>
      </c>
      <c r="G25" s="41">
        <f>G5+G6+G7+G19</f>
        <v>0</v>
      </c>
      <c r="H25" s="19">
        <v>0</v>
      </c>
      <c r="I25" s="18">
        <v>0</v>
      </c>
      <c r="J25" s="41">
        <f>J5+J6+J7+J19+J22+J24</f>
        <v>0</v>
      </c>
      <c r="K25" s="41">
        <f>K5+K6+K7+K19+K22+K24+K23</f>
        <v>1245.9</v>
      </c>
      <c r="L25" s="41">
        <f>L5+L6+L7+L19+L22+L24+L23</f>
        <v>1406.4</v>
      </c>
      <c r="M25" s="41">
        <f>M5+M6+M7+M19+M22+M24+M23</f>
        <v>1385.7</v>
      </c>
      <c r="N25" s="13">
        <f>M25/L25</f>
        <v>0.9852815699658702</v>
      </c>
      <c r="O25" s="13">
        <v>0</v>
      </c>
    </row>
    <row r="27" spans="5:13" ht="15.75">
      <c r="E27" s="53" t="s">
        <v>41</v>
      </c>
      <c r="F27" s="53"/>
      <c r="G27" s="53"/>
      <c r="H27" s="53"/>
      <c r="I27" s="53"/>
      <c r="J27" s="53"/>
      <c r="K27" s="53"/>
      <c r="L27" s="53"/>
      <c r="M27" s="53"/>
    </row>
    <row r="29" spans="5:12" ht="15.75">
      <c r="E29" s="53" t="s">
        <v>42</v>
      </c>
      <c r="F29" s="53"/>
      <c r="G29" s="53"/>
      <c r="H29" s="53"/>
      <c r="I29" s="53"/>
      <c r="J29" s="53"/>
      <c r="K29" s="53"/>
      <c r="L29" s="53"/>
    </row>
    <row r="231" ht="17.25" customHeight="1"/>
    <row r="251" ht="23.25" customHeight="1"/>
  </sheetData>
  <mergeCells count="10">
    <mergeCell ref="E27:M27"/>
    <mergeCell ref="E29:L29"/>
    <mergeCell ref="A5:A25"/>
    <mergeCell ref="B25:C25"/>
    <mergeCell ref="A1:O1"/>
    <mergeCell ref="A3:A4"/>
    <mergeCell ref="B3:B4"/>
    <mergeCell ref="C3:C4"/>
    <mergeCell ref="D3:I3"/>
    <mergeCell ref="J3:O3"/>
  </mergeCells>
  <printOptions/>
  <pageMargins left="0.75" right="0.17" top="0.17" bottom="0.16" header="0.17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2019-01-25T09:32:15Z</cp:lastPrinted>
  <dcterms:modified xsi:type="dcterms:W3CDTF">2019-01-25T09:45:47Z</dcterms:modified>
  <cp:category/>
  <cp:version/>
  <cp:contentType/>
  <cp:contentStatus/>
</cp:coreProperties>
</file>